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bb\lrisk\lcrisks_tools\excel\20200501\"/>
    </mc:Choice>
  </mc:AlternateContent>
  <bookViews>
    <workbookView xWindow="0" yWindow="0" windowWidth="19455" windowHeight="9555"/>
  </bookViews>
  <sheets>
    <sheet name="help" sheetId="10" r:id="rId1"/>
    <sheet name="model_coef" sheetId="1" r:id="rId2"/>
    <sheet name="basehaz" sheetId="8" r:id="rId3"/>
    <sheet name="morat_haz" sheetId="11" r:id="rId4"/>
    <sheet name="data" sheetId="2" r:id="rId5"/>
    <sheet name="calculator" sheetId="4" r:id="rId6"/>
    <sheet name="predictor" sheetId="9"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 i="4" l="1"/>
  <c r="AS2" i="4"/>
  <c r="Y7" i="4" l="1"/>
  <c r="Z7" i="4"/>
  <c r="B8" i="9" s="1"/>
  <c r="Y8" i="4"/>
  <c r="Z8" i="4"/>
  <c r="B9" i="9" s="1"/>
  <c r="Y9" i="4"/>
  <c r="Z9" i="4"/>
  <c r="B10" i="9" s="1"/>
  <c r="Y10" i="4"/>
  <c r="Z10" i="4"/>
  <c r="B11" i="9" s="1"/>
  <c r="Y11" i="4"/>
  <c r="Z11" i="4"/>
  <c r="B12" i="9" s="1"/>
  <c r="AA10" i="4" l="1"/>
  <c r="AB10" i="4"/>
  <c r="AC10" i="4"/>
  <c r="AD10" i="4" s="1"/>
  <c r="D11" i="9" s="1"/>
  <c r="AB8" i="4"/>
  <c r="AA8" i="4"/>
  <c r="AC8" i="4"/>
  <c r="AR10" i="4"/>
  <c r="AR8" i="4"/>
  <c r="AC11" i="4"/>
  <c r="AB11" i="4"/>
  <c r="AA11" i="4"/>
  <c r="AA9" i="4"/>
  <c r="AB9" i="4"/>
  <c r="AC9" i="4"/>
  <c r="AC7" i="4"/>
  <c r="AB7" i="4"/>
  <c r="AA7" i="4"/>
  <c r="AR11" i="4"/>
  <c r="AR9" i="4"/>
  <c r="AR7" i="4"/>
  <c r="Y3" i="4"/>
  <c r="Y4" i="4"/>
  <c r="Y5" i="4"/>
  <c r="Y6" i="4"/>
  <c r="Y2" i="4"/>
  <c r="AR4" i="4" l="1"/>
  <c r="M12" i="9"/>
  <c r="L12" i="9"/>
  <c r="I12" i="9"/>
  <c r="K12" i="9"/>
  <c r="J12" i="9"/>
  <c r="AR6" i="4"/>
  <c r="AD7" i="4"/>
  <c r="AM7" i="4"/>
  <c r="AQ7" i="4"/>
  <c r="AF7" i="4"/>
  <c r="AN7" i="4"/>
  <c r="AO7" i="4"/>
  <c r="AP7" i="4"/>
  <c r="AR5" i="4"/>
  <c r="M8" i="9"/>
  <c r="L8" i="9"/>
  <c r="I8" i="9"/>
  <c r="K8" i="9"/>
  <c r="J8" i="9"/>
  <c r="AG7" i="4"/>
  <c r="AE7" i="4"/>
  <c r="F8" i="9" s="1"/>
  <c r="AD9" i="4"/>
  <c r="AM9" i="4"/>
  <c r="AQ9" i="4"/>
  <c r="AN9" i="4"/>
  <c r="AO9" i="4"/>
  <c r="AF9" i="4"/>
  <c r="AP9" i="4"/>
  <c r="J9" i="9"/>
  <c r="M9" i="9"/>
  <c r="L9" i="9"/>
  <c r="I9" i="9"/>
  <c r="K9" i="9"/>
  <c r="AG8" i="4"/>
  <c r="AE8" i="4"/>
  <c r="F9" i="9" s="1"/>
  <c r="L11" i="9"/>
  <c r="I11" i="9"/>
  <c r="K11" i="9"/>
  <c r="J11" i="9"/>
  <c r="M11" i="9"/>
  <c r="AR2" i="4"/>
  <c r="AR3" i="4"/>
  <c r="AG10" i="4"/>
  <c r="AE10" i="4"/>
  <c r="F11" i="9" s="1"/>
  <c r="K10" i="9"/>
  <c r="J10" i="9"/>
  <c r="M10" i="9"/>
  <c r="L10" i="9"/>
  <c r="I10" i="9"/>
  <c r="AD11" i="4"/>
  <c r="AM11" i="4"/>
  <c r="AQ11" i="4"/>
  <c r="AN11" i="4"/>
  <c r="AF11" i="4"/>
  <c r="AO11" i="4"/>
  <c r="AP11" i="4"/>
  <c r="AG11" i="4"/>
  <c r="AE11" i="4"/>
  <c r="F12" i="9" s="1"/>
  <c r="AE9" i="4"/>
  <c r="F10" i="9" s="1"/>
  <c r="AG9" i="4"/>
  <c r="AD8" i="4"/>
  <c r="AO8" i="4"/>
  <c r="AP8" i="4"/>
  <c r="AM8" i="4"/>
  <c r="AQ8" i="4"/>
  <c r="AF8" i="4"/>
  <c r="AN8" i="4"/>
  <c r="AO10" i="4"/>
  <c r="AP10" i="4"/>
  <c r="AM10" i="4"/>
  <c r="AQ10" i="4"/>
  <c r="AF10" i="4"/>
  <c r="E11" i="9" s="1"/>
  <c r="AN10" i="4"/>
  <c r="D12" i="9"/>
  <c r="E12" i="9"/>
  <c r="C8" i="11"/>
  <c r="AH10" i="4" l="1"/>
  <c r="H11" i="9" s="1"/>
  <c r="AJ10" i="4"/>
  <c r="G11" i="9"/>
  <c r="AI10" i="4"/>
  <c r="AK10" i="4"/>
  <c r="AH7" i="4"/>
  <c r="H8" i="9" s="1"/>
  <c r="AJ7" i="4"/>
  <c r="AI7" i="4"/>
  <c r="AL7" i="4" s="1"/>
  <c r="AK7" i="4"/>
  <c r="G8" i="9"/>
  <c r="D8" i="9"/>
  <c r="E8" i="9"/>
  <c r="D9" i="9"/>
  <c r="E9" i="9"/>
  <c r="AH11" i="4"/>
  <c r="H12" i="9" s="1"/>
  <c r="AJ11" i="4"/>
  <c r="G12" i="9"/>
  <c r="AI11" i="4"/>
  <c r="AL11" i="4" s="1"/>
  <c r="AK11" i="4"/>
  <c r="AH9" i="4"/>
  <c r="H10" i="9" s="1"/>
  <c r="AI9" i="4"/>
  <c r="AK9" i="4"/>
  <c r="AJ9" i="4"/>
  <c r="G10" i="9"/>
  <c r="AH8" i="4"/>
  <c r="H9" i="9" s="1"/>
  <c r="AK8" i="4"/>
  <c r="AJ8" i="4"/>
  <c r="AI8" i="4"/>
  <c r="AL8" i="4" s="1"/>
  <c r="G9" i="9"/>
  <c r="D10" i="9"/>
  <c r="E10" i="9"/>
  <c r="C7"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337" i="1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C363" i="11"/>
  <c r="C364" i="11"/>
  <c r="C365" i="11"/>
  <c r="C366" i="11"/>
  <c r="C367" i="11"/>
  <c r="C368" i="11"/>
  <c r="C369" i="11"/>
  <c r="C370" i="11"/>
  <c r="C371" i="11"/>
  <c r="C372" i="11"/>
  <c r="C373" i="11"/>
  <c r="C374" i="11"/>
  <c r="C375" i="11"/>
  <c r="C376" i="11"/>
  <c r="C377" i="11"/>
  <c r="C378" i="11"/>
  <c r="C379" i="11"/>
  <c r="C380" i="11"/>
  <c r="C381" i="11"/>
  <c r="C382" i="11"/>
  <c r="C383" i="11"/>
  <c r="C384" i="11"/>
  <c r="C385" i="11"/>
  <c r="C386" i="11"/>
  <c r="C387" i="11"/>
  <c r="C388" i="11"/>
  <c r="C389" i="11"/>
  <c r="C390" i="11"/>
  <c r="C391" i="11"/>
  <c r="C392" i="11"/>
  <c r="C393" i="11"/>
  <c r="C394" i="11"/>
  <c r="C395" i="11"/>
  <c r="C396" i="11"/>
  <c r="C397" i="11"/>
  <c r="C398" i="11"/>
  <c r="C399" i="11"/>
  <c r="C400" i="11"/>
  <c r="C401" i="11"/>
  <c r="C402" i="11"/>
  <c r="C403" i="11"/>
  <c r="C404" i="11"/>
  <c r="C405" i="11"/>
  <c r="C406" i="11"/>
  <c r="C407" i="11"/>
  <c r="C408" i="11"/>
  <c r="C409" i="11"/>
  <c r="C410" i="11"/>
  <c r="C411" i="11"/>
  <c r="C412" i="11"/>
  <c r="C413" i="11"/>
  <c r="C414" i="11"/>
  <c r="C415" i="11"/>
  <c r="C416" i="11"/>
  <c r="C417" i="11"/>
  <c r="C418" i="11"/>
  <c r="C419" i="11"/>
  <c r="C420" i="11"/>
  <c r="C421" i="11"/>
  <c r="C422" i="11"/>
  <c r="C423" i="11"/>
  <c r="C424" i="11"/>
  <c r="C425" i="11"/>
  <c r="C426" i="11"/>
  <c r="C427" i="11"/>
  <c r="C428" i="11"/>
  <c r="C429" i="11"/>
  <c r="C430" i="11"/>
  <c r="C431" i="11"/>
  <c r="C432" i="11"/>
  <c r="C433" i="11"/>
  <c r="C434" i="11"/>
  <c r="C435" i="11"/>
  <c r="C436" i="11"/>
  <c r="C437" i="11"/>
  <c r="C438" i="11"/>
  <c r="C5" i="11"/>
  <c r="C6" i="11"/>
  <c r="C4" i="11"/>
  <c r="AL10" i="4" l="1"/>
  <c r="AL9" i="4"/>
  <c r="AS6" i="4"/>
  <c r="AT6" i="4" s="1"/>
  <c r="J7" i="9" s="1"/>
  <c r="Z3" i="4"/>
  <c r="Z4" i="4"/>
  <c r="Z5" i="4"/>
  <c r="Z6" i="4"/>
  <c r="Z2" i="4"/>
  <c r="AC3" i="4" l="1"/>
  <c r="AB3" i="4"/>
  <c r="AA3" i="4"/>
  <c r="AD3" i="4" s="1"/>
  <c r="AB4" i="4"/>
  <c r="AA4" i="4"/>
  <c r="AD4" i="4" s="1"/>
  <c r="AC4" i="4"/>
  <c r="AB2" i="4"/>
  <c r="AC2" i="4"/>
  <c r="AA2" i="4"/>
  <c r="AC6" i="4"/>
  <c r="AA6" i="4"/>
  <c r="AB6" i="4"/>
  <c r="AS5" i="4"/>
  <c r="AT5" i="4" s="1"/>
  <c r="J6" i="9" s="1"/>
  <c r="AC5" i="4"/>
  <c r="AA5" i="4"/>
  <c r="AD5" i="4" s="1"/>
  <c r="AB5" i="4"/>
  <c r="J3" i="9"/>
  <c r="AS3" i="4"/>
  <c r="AT3" i="4" s="1"/>
  <c r="J4" i="9" s="1"/>
  <c r="AS4" i="4"/>
  <c r="AT4" i="4" s="1"/>
  <c r="J5" i="9" s="1"/>
  <c r="B7" i="9"/>
  <c r="B4" i="9"/>
  <c r="B6" i="9"/>
  <c r="B5" i="9"/>
  <c r="B3" i="9"/>
  <c r="AD6" i="4" l="1"/>
  <c r="AN5" i="4"/>
  <c r="AP5" i="4"/>
  <c r="AM5" i="4"/>
  <c r="AO5" i="4"/>
  <c r="AQ5" i="4"/>
  <c r="AN4" i="4"/>
  <c r="AM4" i="4"/>
  <c r="AP4" i="4"/>
  <c r="AQ4" i="4"/>
  <c r="AO4" i="4"/>
  <c r="AP3" i="4"/>
  <c r="AM3" i="4"/>
  <c r="AQ3" i="4"/>
  <c r="AN3" i="4"/>
  <c r="AO3" i="4"/>
  <c r="AM6" i="4"/>
  <c r="AN6" i="4"/>
  <c r="AQ6" i="4"/>
  <c r="AO6" i="4"/>
  <c r="AP6" i="4"/>
  <c r="AE2" i="4"/>
  <c r="F3" i="9" s="1"/>
  <c r="AQ2" i="4"/>
  <c r="AN2" i="4"/>
  <c r="AD2" i="4"/>
  <c r="AO2" i="4"/>
  <c r="AM2" i="4"/>
  <c r="AP2" i="4"/>
  <c r="AF2" i="4"/>
  <c r="AF3" i="4"/>
  <c r="AG2" i="4"/>
  <c r="AH2" i="4" s="1"/>
  <c r="AF6" i="4"/>
  <c r="AG4" i="4"/>
  <c r="AH4" i="4" s="1"/>
  <c r="AE4" i="4"/>
  <c r="F5" i="9" s="1"/>
  <c r="AG3" i="4"/>
  <c r="AH3" i="4" s="1"/>
  <c r="AE3" i="4"/>
  <c r="F4" i="9" s="1"/>
  <c r="AF5" i="4"/>
  <c r="AG6" i="4"/>
  <c r="AH6" i="4" s="1"/>
  <c r="AE6" i="4"/>
  <c r="F7" i="9" s="1"/>
  <c r="AF4" i="4"/>
  <c r="AG5" i="4"/>
  <c r="AH5" i="4" s="1"/>
  <c r="AE5" i="4"/>
  <c r="F6" i="9" s="1"/>
  <c r="AU2" i="4" l="1"/>
  <c r="K3" i="9" s="1"/>
  <c r="AV4" i="4"/>
  <c r="AV5" i="4"/>
  <c r="AV2" i="4"/>
  <c r="AV6" i="4"/>
  <c r="AV3" i="4"/>
  <c r="AU6" i="4"/>
  <c r="K7" i="9" s="1"/>
  <c r="AU4" i="4"/>
  <c r="K5" i="9" s="1"/>
  <c r="AU3" i="4"/>
  <c r="K4" i="9" s="1"/>
  <c r="AU5" i="4"/>
  <c r="K6" i="9" s="1"/>
  <c r="G6" i="9"/>
  <c r="G7" i="9"/>
  <c r="G4" i="9"/>
  <c r="E7" i="9"/>
  <c r="D7" i="9"/>
  <c r="E4" i="9"/>
  <c r="D4" i="9"/>
  <c r="E6" i="9"/>
  <c r="D6" i="9"/>
  <c r="E5" i="9"/>
  <c r="D5" i="9"/>
  <c r="G5" i="9"/>
  <c r="G3" i="9"/>
  <c r="D3" i="9"/>
  <c r="E3" i="9"/>
  <c r="AJ5" i="4"/>
  <c r="H6" i="9"/>
  <c r="AK5" i="4"/>
  <c r="AI5" i="4"/>
  <c r="AK6" i="4"/>
  <c r="AJ6" i="4"/>
  <c r="AI6" i="4"/>
  <c r="H7" i="9"/>
  <c r="H4" i="9"/>
  <c r="AK3" i="4"/>
  <c r="AJ3" i="4"/>
  <c r="AI3" i="4"/>
  <c r="H5" i="9"/>
  <c r="AK4" i="4"/>
  <c r="AJ4" i="4"/>
  <c r="AI4" i="4"/>
  <c r="AJ2" i="4"/>
  <c r="AI2" i="4"/>
  <c r="H3" i="9"/>
  <c r="AK2" i="4"/>
  <c r="L6" i="9" l="1"/>
  <c r="I6" i="9"/>
  <c r="M6" i="9"/>
  <c r="M5" i="9"/>
  <c r="L5" i="9"/>
  <c r="I5" i="9"/>
  <c r="M4" i="9"/>
  <c r="L4" i="9"/>
  <c r="I4" i="9"/>
  <c r="M7" i="9"/>
  <c r="L7" i="9"/>
  <c r="I7" i="9"/>
  <c r="I3" i="9"/>
  <c r="L3" i="9"/>
  <c r="M3" i="9"/>
  <c r="AL2" i="4"/>
  <c r="AL6" i="4"/>
  <c r="AL4" i="4"/>
  <c r="AL3" i="4"/>
  <c r="AL5" i="4"/>
</calcChain>
</file>

<file path=xl/sharedStrings.xml><?xml version="1.0" encoding="utf-8"?>
<sst xmlns="http://schemas.openxmlformats.org/spreadsheetml/2006/main" count="381" uniqueCount="278">
  <si>
    <t>LCDRAT</t>
  </si>
  <si>
    <t>female</t>
  </si>
  <si>
    <t>race1</t>
  </si>
  <si>
    <t>race2</t>
  </si>
  <si>
    <t>race3</t>
  </si>
  <si>
    <t>edu6</t>
  </si>
  <si>
    <t>fam.lung.trend</t>
  </si>
  <si>
    <t>emp</t>
  </si>
  <si>
    <t>I(bmi&lt;=18.5)TRUE</t>
  </si>
  <si>
    <t>I(cpd&gt;20)TRUE</t>
  </si>
  <si>
    <t>log(age)</t>
  </si>
  <si>
    <t>log(bmi)</t>
  </si>
  <si>
    <t>log(qtyears+1)</t>
  </si>
  <si>
    <t>log(smkyears)</t>
  </si>
  <si>
    <t>Covariate</t>
  </si>
  <si>
    <t>coef</t>
  </si>
  <si>
    <t>cuts(pkyr.cat)[30,40)</t>
  </si>
  <si>
    <t>cuts(pkyr.cat)[40,50)</t>
  </si>
  <si>
    <t>cuts(pkyr.cat)[50,Inf)</t>
  </si>
  <si>
    <t>age</t>
  </si>
  <si>
    <t>bmi</t>
  </si>
  <si>
    <t>cpd</t>
  </si>
  <si>
    <t>qtyears</t>
  </si>
  <si>
    <t>smkyears</t>
  </si>
  <si>
    <t>race</t>
  </si>
  <si>
    <t>pkyr.cat</t>
  </si>
  <si>
    <t>NA</t>
  </si>
  <si>
    <t>qtyears(NA included)</t>
  </si>
  <si>
    <t>ID</t>
  </si>
  <si>
    <t>age^2</t>
  </si>
  <si>
    <t>(bmi-25)^2</t>
  </si>
  <si>
    <t>cox.death</t>
  </si>
  <si>
    <t>time</t>
  </si>
  <si>
    <t>haz</t>
  </si>
  <si>
    <t>surv</t>
  </si>
  <si>
    <t>LCRAT</t>
  </si>
  <si>
    <t>Death model</t>
  </si>
  <si>
    <t>Incidence model</t>
  </si>
  <si>
    <t>Model coefficients</t>
  </si>
  <si>
    <t>Baseline hazard/survival</t>
  </si>
  <si>
    <t>LCDRAT.RR</t>
  </si>
  <si>
    <t>LCRAT.RR</t>
  </si>
  <si>
    <t>cox.death.RR</t>
  </si>
  <si>
    <t>LCDRAT.5yr.risk</t>
  </si>
  <si>
    <t>LCRAT.5yr.risk</t>
  </si>
  <si>
    <t>cxLCDRAT.5yr.risk</t>
  </si>
  <si>
    <t>cxLCRAT.5yr.risk</t>
  </si>
  <si>
    <t>polytmod</t>
  </si>
  <si>
    <t>(Intercept):1</t>
  </si>
  <si>
    <t>(Intercept):2</t>
  </si>
  <si>
    <t>(Intercept):3</t>
  </si>
  <si>
    <t>I(log(cxLCRAT)):1</t>
  </si>
  <si>
    <t>I(log(cxLCRAT)):2</t>
  </si>
  <si>
    <t>I(log(cxLCRAT)):3</t>
  </si>
  <si>
    <t>Intercept/Variable</t>
  </si>
  <si>
    <t>prob_0falsepos</t>
  </si>
  <si>
    <t>prob_1falsepos</t>
  </si>
  <si>
    <t>prob_2falsepos</t>
  </si>
  <si>
    <t>prob_3falsepos</t>
  </si>
  <si>
    <t>expected_falsepos</t>
  </si>
  <si>
    <t>USPSTF eligible</t>
  </si>
  <si>
    <t>Number of years predictions are for</t>
  </si>
  <si>
    <t>Number of lung cancer deaths per 1000 (LCDRAT)</t>
  </si>
  <si>
    <t>Screening reduced lung cancer deaths per 1000</t>
  </si>
  <si>
    <t>Number with lung cancer diagnosed per 1000 (LCRAT)</t>
  </si>
  <si>
    <t>Screening increase lung cancer diagnosis per 1000</t>
  </si>
  <si>
    <t>False-positive CT lung screens per 1000</t>
  </si>
  <si>
    <t>Help</t>
  </si>
  <si>
    <t xml:space="preserve">model_coef: </t>
  </si>
  <si>
    <t xml:space="preserve">calculator: </t>
  </si>
  <si>
    <t xml:space="preserve">basehaz: </t>
  </si>
  <si>
    <t xml:space="preserve">data: </t>
  </si>
  <si>
    <t>qtyears=IF(qtyears(NA included)="NA",0,qtyears(NA included))</t>
  </si>
  <si>
    <t>pkyr.cat=smkyears*cpd/20</t>
  </si>
  <si>
    <t>LCDRAT.5yr.risk=LCDRAT.RR*sum(I(t&lt;=5)*surv_LCDRAT_t^LCDRAT.RR*haz_LCDRAT_t*surv_cox.death_t^cox.death.RR)</t>
  </si>
  <si>
    <t>LCRAT.5yr.risk=LCRAT.RR*sum(I(t&lt;=5)*surv_LCRAT_t^LCRAT.RR*haz_LCRAT_t*surv_cox.death_t^cox.death.RR)</t>
  </si>
  <si>
    <t>cxLCDRAT.5yr.risk=0.796*LCDRAT.5yr.risk</t>
  </si>
  <si>
    <t>cxLCRAT.5yr.risk=1.124*LCRAT.5yr.risk</t>
  </si>
  <si>
    <t>prob_1falsepos=exp(beta_polytmod_intercept_1+beta_polytmod_log(cxLCRAT)_1*log(cxLCRAT.5yr.risk))/(1+sum(exp(beta_polytmod_intercept_i+beta_polytmod_log(cxLCRAT)_i*log(cxLCRAT.5yr.risk)))), i=1,2,3</t>
  </si>
  <si>
    <t>prob_2falsepos=exp(beta_polytmod_intercept_2+beta_polytmod_log(cxLCRAT)_2*log(cxLCRAT.5yr.risk))/(1+sum(exp(beta_polytmod_intercept_i+beta_polytmod_log(cxLCRAT)_i*log(cxLCRAT.5yr.risk)))), i=1,2,3</t>
  </si>
  <si>
    <t>prob_3falsepos=exp(beta_polytmod_intercept_3+beta_polytmod_log(cxLCRAT)_3*log(cxLCRAT.5yr.risk))/(1+sum(exp(beta_polytmod_intercept_i+beta_polytmod_log(cxLCRAT)_i*log(cxLCRAT.5yr.risk)))), i=1,2,3</t>
  </si>
  <si>
    <t>expected_falsepos=0*prob_0falsepos+1*prob_1falsepos+2*prob_2falsepos+3*prob_3falsepos</t>
  </si>
  <si>
    <t>Notes</t>
  </si>
  <si>
    <t>Steps</t>
  </si>
  <si>
    <t>gender</t>
  </si>
  <si>
    <t xml:space="preserve">    LCDRAT model</t>
  </si>
  <si>
    <t xml:space="preserve">    LCRAT model</t>
  </si>
  <si>
    <t xml:space="preserve">    cox.death model</t>
  </si>
  <si>
    <t xml:space="preserve">    polytmod model</t>
  </si>
  <si>
    <t xml:space="preserve">    death model</t>
  </si>
  <si>
    <t xml:space="preserve">    incidence model</t>
  </si>
  <si>
    <t>lung cancer death model, which is used to estimate the cumulative risk of dying of lung cancer in the absence of LDCT screening, while accounting for competing causes of death. (LCDRAT and cox.death)</t>
  </si>
  <si>
    <t>lung cancer incidence model, which is used to estimate the cumulative risk of dying of developing lung cancer in the absence of LDCT screening, while accounting for competing causes of death. (LCRAT and cox.death)</t>
  </si>
  <si>
    <t xml:space="preserve">    age</t>
  </si>
  <si>
    <t xml:space="preserve">    gender</t>
  </si>
  <si>
    <t xml:space="preserve">    qtyeares(NA included)</t>
  </si>
  <si>
    <t xml:space="preserve">    cpd</t>
  </si>
  <si>
    <t xml:space="preserve">    race</t>
  </si>
  <si>
    <t xml:space="preserve">    emp</t>
  </si>
  <si>
    <t xml:space="preserve">    fam.lung.trend</t>
  </si>
  <si>
    <t>Model coefficients in the following models.</t>
  </si>
  <si>
    <t>Baseline harzards/survival in the following models.</t>
  </si>
  <si>
    <t xml:space="preserve">    smkyears</t>
  </si>
  <si>
    <t xml:space="preserve">    bmi</t>
  </si>
  <si>
    <t xml:space="preserve">    edu6</t>
  </si>
  <si>
    <t>current age (numeric)</t>
  </si>
  <si>
    <t>gender value (1=Female, 0=Male)</t>
  </si>
  <si>
    <t>years smoked (numeric)</t>
  </si>
  <si>
    <t xml:space="preserve">years quit (numeric or NA) </t>
  </si>
  <si>
    <t>cigarettes per day (numeric)</t>
  </si>
  <si>
    <t>race value (0=Non-hispanic white, 1=Non-hispanic Black/African American, 2=Hispanic, 3=Other Ethnicity)</t>
  </si>
  <si>
    <t>lung disease (1=COPD or Emphysema, 0=No COPD or Emphysema)</t>
  </si>
  <si>
    <t>number of parents with lung cancer (0,1,2)</t>
  </si>
  <si>
    <t>bmi value (numeric)</t>
  </si>
  <si>
    <t>highest education level (1=&lt;12 grade, 2=HS graduate, 3=post hs/no college, 4=associate degree/some college, 5=bachelors degree, 6=graduate school)</t>
  </si>
  <si>
    <t xml:space="preserve">    qtyears</t>
  </si>
  <si>
    <t xml:space="preserve">    pkyr.cat</t>
  </si>
  <si>
    <t xml:space="preserve">    LCDRAT.RR</t>
  </si>
  <si>
    <t xml:space="preserve">    LCRAT.RR</t>
  </si>
  <si>
    <t xml:space="preserve">    cox.death.RR</t>
  </si>
  <si>
    <t xml:space="preserve">    LCDRAT.5yr.risk</t>
  </si>
  <si>
    <t xml:space="preserve">    LCRAT.5yr.risk</t>
  </si>
  <si>
    <t xml:space="preserve">    cxLCDRAT.5yr.risk</t>
  </si>
  <si>
    <t xml:space="preserve">    cxLCRAT.5yr.risk</t>
  </si>
  <si>
    <t xml:space="preserve">    prob_0falsepos</t>
  </si>
  <si>
    <t xml:space="preserve">    prob_1falsepos</t>
  </si>
  <si>
    <t xml:space="preserve">    prob_2falsepos</t>
  </si>
  <si>
    <t xml:space="preserve">    prob_3falsepos</t>
  </si>
  <si>
    <t xml:space="preserve">    expected_falsepos</t>
  </si>
  <si>
    <t>prob_0falsepos=1/(1+(exp(beta_polytmod_intercept_1+beta_polytmod_log(cxLCRAT)_1*log(cxLCRAT.5yr.risk))+exp(beta_polytmod_intercept_2+beta_polytmod_log(cxLCRAT)_2*log(cxLCRAT.5yr.risk))+exp(beta_polytmod_intercept_3+beta_polytmod_log(cxLCRAT)_3*log(cxLCRAT.5yr.risk))))</t>
  </si>
  <si>
    <t>An indicator variable for whether the individual is eligible for CT lung screening according to US Preventive Services Task Force (USPSTF) recommendations.</t>
  </si>
  <si>
    <t xml:space="preserve">    USPSTF eligible</t>
  </si>
  <si>
    <t xml:space="preserve">    Number of years predictions are for</t>
  </si>
  <si>
    <t xml:space="preserve">    Screening reduced lung cancer deaths per 1000 </t>
  </si>
  <si>
    <t xml:space="preserve">    Number with lung cancer diagnosed per 1000 (LCRAT) </t>
  </si>
  <si>
    <t>In the NLST, those who underwent CT screening had 12.4 percent more lung cancer diagnosed, all of which require treatment. Therefore, among 1000 people with this risk-factor profile, this is the number of extra lung cancer that would be diagnosed, if they undergo 3 yearly CT lung screens as in the NLST. (1000*(cxLCRAT.5yr.risk - LCRAT.5yr.risk))</t>
  </si>
  <si>
    <t xml:space="preserve">    Screening increase lung cancer diagnosis per 1000</t>
  </si>
  <si>
    <t xml:space="preserve">    Number of lung cancer deaths per 1000 (LCDRAT)</t>
  </si>
  <si>
    <t xml:space="preserve">    False-positive CT lung screens per 1000</t>
  </si>
  <si>
    <t>In the NLST, those who underwent 3 rounds of annual CT screening had their risk reduced by 20 percent. Therefore, among those who would have died from lung cancer, this is the number who will not die from lung cancer death, if they undergo 3 yearly CT lung screens as in the NLST. (1000*(LCDRAT .5yr.risk- cxLCDRAT.5yr.risk))</t>
  </si>
  <si>
    <t>Among 1000 people in the US with this risk-factor profile, this is the number who will die from lung cancer if they do not attend screening. (1000*LCDRAT.5yr.risk)</t>
  </si>
  <si>
    <t>Among 1000 people in the US with this risk-factor profile, this is the number who will be diagnosed with lung cancer if they do not attend screening. (1000*LCRAT.5yr.risk)</t>
  </si>
  <si>
    <t>Out of 1000 NLST participants with this risk profile, this is the number who had at least one false-positive CT screen out of 3 screens. (1000*(1-prob_0falsepos))</t>
  </si>
  <si>
    <t>This is the number of years that predictions are for.</t>
  </si>
  <si>
    <r>
      <t>LCDRAT.RR=exp(</t>
    </r>
    <r>
      <rPr>
        <u/>
        <sz val="11"/>
        <color theme="1"/>
        <rFont val="Calibri"/>
        <family val="2"/>
        <scheme val="minor"/>
      </rPr>
      <t>X_LCDRAT</t>
    </r>
    <r>
      <rPr>
        <sz val="11"/>
        <color theme="1"/>
        <rFont val="Calibri"/>
        <family val="2"/>
        <scheme val="minor"/>
      </rPr>
      <t>*</t>
    </r>
    <r>
      <rPr>
        <u/>
        <sz val="11"/>
        <color theme="1"/>
        <rFont val="Calibri"/>
        <family val="2"/>
        <scheme val="minor"/>
      </rPr>
      <t>beta_LCDRAT</t>
    </r>
    <r>
      <rPr>
        <sz val="11"/>
        <color theme="1"/>
        <rFont val="Calibri"/>
        <family val="2"/>
        <scheme val="minor"/>
      </rPr>
      <t xml:space="preserve">), where </t>
    </r>
    <r>
      <rPr>
        <u/>
        <sz val="11"/>
        <color theme="1"/>
        <rFont val="Calibri"/>
        <family val="2"/>
        <scheme val="minor"/>
      </rPr>
      <t>X_LCDRAT</t>
    </r>
    <r>
      <rPr>
        <sz val="11"/>
        <color theme="1"/>
        <rFont val="Calibri"/>
        <family val="2"/>
        <scheme val="minor"/>
      </rPr>
      <t xml:space="preserve">=c(female,race1,race2,race3,edu6,fam.lung.trend,emp,I(bmi&lt;=18.5),I(cpd&gt;20),cuts(pkyr.cat)[30,40),cuts(pkyr.cat)[40,50),cuts(pkyr.cat)[50,Inf),log(age),log(bmi),log(qtyears+1),log(smkyears)) and </t>
    </r>
    <r>
      <rPr>
        <u/>
        <sz val="11"/>
        <color theme="1"/>
        <rFont val="Calibri"/>
        <family val="2"/>
        <scheme val="minor"/>
      </rPr>
      <t>beta_LCDRAT</t>
    </r>
    <r>
      <rPr>
        <sz val="11"/>
        <color theme="1"/>
        <rFont val="Calibri"/>
        <family val="2"/>
        <scheme val="minor"/>
      </rPr>
      <t xml:space="preserve"> is the vector of corresponding coefficients in model LCDRAT.</t>
    </r>
  </si>
  <si>
    <r>
      <t>LCRAT.RR=exp(</t>
    </r>
    <r>
      <rPr>
        <u/>
        <sz val="11"/>
        <color theme="1"/>
        <rFont val="Calibri"/>
        <family val="2"/>
        <scheme val="minor"/>
      </rPr>
      <t>X_LCRAT</t>
    </r>
    <r>
      <rPr>
        <sz val="11"/>
        <color theme="1"/>
        <rFont val="Calibri"/>
        <family val="2"/>
        <scheme val="minor"/>
      </rPr>
      <t>*</t>
    </r>
    <r>
      <rPr>
        <u/>
        <sz val="11"/>
        <color theme="1"/>
        <rFont val="Calibri"/>
        <family val="2"/>
        <scheme val="minor"/>
      </rPr>
      <t>beta_LCRAT</t>
    </r>
    <r>
      <rPr>
        <sz val="11"/>
        <color theme="1"/>
        <rFont val="Calibri"/>
        <family val="2"/>
        <scheme val="minor"/>
      </rPr>
      <t xml:space="preserve">), where </t>
    </r>
    <r>
      <rPr>
        <u/>
        <sz val="11"/>
        <color theme="1"/>
        <rFont val="Calibri"/>
        <family val="2"/>
        <scheme val="minor"/>
      </rPr>
      <t>X_LCRAT</t>
    </r>
    <r>
      <rPr>
        <sz val="11"/>
        <color theme="1"/>
        <rFont val="Calibri"/>
        <family val="2"/>
        <scheme val="minor"/>
      </rPr>
      <t xml:space="preserve">=c(female,race1,race2,race3,edu6,fam.lung.trend,emp,I(bmi&lt;=18.5),I(cpd&gt;20),cuts(pkyr.cat)[30,40),cuts(pkyr.cat)[40,50),cuts(pkyr.cat)[50,Inf),log(age),log(bmi),log(qtyears+1),smkyears) and </t>
    </r>
    <r>
      <rPr>
        <u/>
        <sz val="11"/>
        <color theme="1"/>
        <rFont val="Calibri"/>
        <family val="2"/>
        <scheme val="minor"/>
      </rPr>
      <t>beta_LCRAT</t>
    </r>
    <r>
      <rPr>
        <sz val="11"/>
        <color theme="1"/>
        <rFont val="Calibri"/>
        <family val="2"/>
        <scheme val="minor"/>
      </rPr>
      <t xml:space="preserve"> is the vector of corresponding coefficients in model LCRAT.</t>
    </r>
  </si>
  <si>
    <r>
      <t>cox.death.RR=exp(</t>
    </r>
    <r>
      <rPr>
        <u/>
        <sz val="11"/>
        <color theme="1"/>
        <rFont val="Calibri"/>
        <family val="2"/>
        <scheme val="minor"/>
      </rPr>
      <t>X_cox.death</t>
    </r>
    <r>
      <rPr>
        <sz val="11"/>
        <color theme="1"/>
        <rFont val="Calibri"/>
        <family val="2"/>
        <scheme val="minor"/>
      </rPr>
      <t>*</t>
    </r>
    <r>
      <rPr>
        <u/>
        <sz val="11"/>
        <color theme="1"/>
        <rFont val="Calibri"/>
        <family val="2"/>
        <scheme val="minor"/>
      </rPr>
      <t>beta_cox.death</t>
    </r>
    <r>
      <rPr>
        <sz val="11"/>
        <color theme="1"/>
        <rFont val="Calibri"/>
        <family val="2"/>
        <scheme val="minor"/>
      </rPr>
      <t xml:space="preserve">), where </t>
    </r>
    <r>
      <rPr>
        <u/>
        <sz val="11"/>
        <color theme="1"/>
        <rFont val="Calibri"/>
        <family val="2"/>
        <scheme val="minor"/>
      </rPr>
      <t>X_cox.death</t>
    </r>
    <r>
      <rPr>
        <sz val="11"/>
        <color theme="1"/>
        <rFont val="Calibri"/>
        <family val="2"/>
        <scheme val="minor"/>
      </rPr>
      <t xml:space="preserve">=c(female,race1,race2,race3,edu6,emp,I(bmi&lt;=18.5),I(cpd&gt;20),cuts(pkyr.cat)[30,40),cuts(pkyr.cat)[40,50),cuts(pkyr.cat)[50,Inf),age^2,(bmi-25)^2,log(qtyears+1),smkyears) and </t>
    </r>
    <r>
      <rPr>
        <u/>
        <sz val="11"/>
        <color theme="1"/>
        <rFont val="Calibri"/>
        <family val="2"/>
        <scheme val="minor"/>
      </rPr>
      <t>beta_cox.death</t>
    </r>
    <r>
      <rPr>
        <sz val="11"/>
        <color theme="1"/>
        <rFont val="Calibri"/>
        <family val="2"/>
        <scheme val="minor"/>
      </rPr>
      <t xml:space="preserve"> is the vector of corresponding coefficients in model </t>
    </r>
    <r>
      <rPr>
        <sz val="11"/>
        <color theme="1"/>
        <rFont val="Calibri"/>
        <family val="2"/>
        <scheme val="minor"/>
      </rPr>
      <t>cox.death</t>
    </r>
    <r>
      <rPr>
        <sz val="11"/>
        <color theme="1"/>
        <rFont val="Calibri"/>
        <family val="2"/>
        <scheme val="minor"/>
      </rPr>
      <t>.</t>
    </r>
  </si>
  <si>
    <t xml:space="preserve">1. Sort and update the original covariate data set to have the same column order and format in the "data" sheet. </t>
  </si>
  <si>
    <t>3. Copy all the data in "data" sheet into the correct columns in the "calculator" sheet.</t>
  </si>
  <si>
    <t>2. Fill the correct columns with the updated covariate data in the "data" sheet and fill "ID" with consecutive numbers from 1 to the last observation by dragging down (or other ways).</t>
  </si>
  <si>
    <t>References</t>
  </si>
  <si>
    <t>Katki HA, Kovalchik SA, Berg CD, Cheung LC, Chaturvedi AK. Development and validation of risk models to select ever-smokers for CT lung cancer screening. JAMA. 2016; 315(21):2300-2311. doi: 10.1001/jama.2016.6255.</t>
  </si>
  <si>
    <t>R package lcrisks https://dceg.cancer.gov/tools/risk-assessment/lcrisks</t>
  </si>
  <si>
    <t>predictor:</t>
  </si>
  <si>
    <t>Predictor</t>
  </si>
  <si>
    <t xml:space="preserve">5. Fill the cells in "predictor" sheet using the results in "calculator".  </t>
  </si>
  <si>
    <t>year</t>
  </si>
  <si>
    <t>I(bmi&gt;18.5 &amp; bmi&lt;=20)TRUE</t>
  </si>
  <si>
    <t>I(bmi&gt;25 &amp; bmi&lt;=30)TRUE</t>
  </si>
  <si>
    <t>I(bmi&gt;30 &amp; bmi&lt;=35)TRUE</t>
  </si>
  <si>
    <t>I(bmi&gt;35)TRUE</t>
  </si>
  <si>
    <t>hypertension</t>
  </si>
  <si>
    <t>chd</t>
  </si>
  <si>
    <t>angina</t>
  </si>
  <si>
    <t>heartattack</t>
  </si>
  <si>
    <t>heartdisease</t>
  </si>
  <si>
    <t>stroke</t>
  </si>
  <si>
    <t>diab</t>
  </si>
  <si>
    <t>bron</t>
  </si>
  <si>
    <t>kidney</t>
  </si>
  <si>
    <t>liver</t>
  </si>
  <si>
    <t>speceq</t>
  </si>
  <si>
    <t>prior.cancer</t>
  </si>
  <si>
    <t>log(cpd)</t>
  </si>
  <si>
    <t>sqrt(pkyr.cat)</t>
  </si>
  <si>
    <t>morat</t>
  </si>
  <si>
    <t>yearassessed</t>
  </si>
  <si>
    <t>LCDRAT1</t>
  </si>
  <si>
    <t>LCDRAT2</t>
  </si>
  <si>
    <t>LCDRAT3</t>
  </si>
  <si>
    <t>LCDRAT4</t>
  </si>
  <si>
    <t>LCDRAT5</t>
  </si>
  <si>
    <t>ely</t>
  </si>
  <si>
    <t>lg</t>
  </si>
  <si>
    <t>ely_ct</t>
  </si>
  <si>
    <t>MORAT model hazard</t>
  </si>
  <si>
    <t>hazard</t>
  </si>
  <si>
    <t>morat model</t>
  </si>
  <si>
    <t>diff_time</t>
  </si>
  <si>
    <t>morat.rs</t>
  </si>
  <si>
    <t>mean</t>
  </si>
  <si>
    <t>missval</t>
  </si>
  <si>
    <t>Days of life gained from undergoing 3 rounds of CT lung screens</t>
  </si>
  <si>
    <t>Life-expectancy without CT lung screens</t>
  </si>
  <si>
    <t>Life-expectancy with 3 rounds of CT lung screens</t>
  </si>
  <si>
    <t>Years of life gained if lung cancer is found early due to screening</t>
  </si>
  <si>
    <t>Years of life gained if lung cancer death is averted due to screening</t>
  </si>
  <si>
    <t xml:space="preserve">    morat model</t>
  </si>
  <si>
    <t xml:space="preserve">    hazard</t>
  </si>
  <si>
    <t xml:space="preserve">    time</t>
  </si>
  <si>
    <t xml:space="preserve">    diff_time</t>
  </si>
  <si>
    <t xml:space="preserve">Lung Cancer Death Risk Predictor
In both the absence and presence of screening, the R package calculates individual risks of lung cancer and lung cancer death based on covariates: age, education, sex, race, smoking intensity/duration/quit-years, Body Mass Index, family history of lung-cancer, and self-reported emphysema.  In the presence of CT screening akin to the NLST(3 yearly screens, 5 years of follow-up), it uses the covariates to estimate risk of false-positive CT screen as well as the reduction in risk of lung cancer death and increase in risk of lung cancer screening. This tool also estimates the Life Years Gained From Screening-CT (LYFS-CT) as per Cheung et al., 2019. It requires the same variables as LCDRAT plus 12 additional comorbidities and the year of patient assessment. </t>
  </si>
  <si>
    <t xml:space="preserve">    prior.cancer</t>
  </si>
  <si>
    <t xml:space="preserve">    hypertension</t>
  </si>
  <si>
    <t xml:space="preserve">    chd</t>
  </si>
  <si>
    <t xml:space="preserve">    angina</t>
  </si>
  <si>
    <t xml:space="preserve">    heartattack</t>
  </si>
  <si>
    <t xml:space="preserve">    heartdisease</t>
  </si>
  <si>
    <t xml:space="preserve">    stroke</t>
  </si>
  <si>
    <t xml:space="preserve">    diab</t>
  </si>
  <si>
    <t xml:space="preserve">    bron</t>
  </si>
  <si>
    <t xml:space="preserve">    kidney</t>
  </si>
  <si>
    <t xml:space="preserve">    liver</t>
  </si>
  <si>
    <t xml:space="preserve">    specq</t>
  </si>
  <si>
    <t xml:space="preserve">    yearassessed</t>
  </si>
  <si>
    <t>prior history of cancer (1=Yes,0=No)</t>
  </si>
  <si>
    <t>hypertension (1=Yes,0=No)</t>
  </si>
  <si>
    <t>stroke (1=Yes,0=No)</t>
  </si>
  <si>
    <t>other heart disease (1=Yes,0=No)</t>
  </si>
  <si>
    <t>heart attack (1=Yes,0=No)</t>
  </si>
  <si>
    <t>angina pectoris (1=Yes,0=No)</t>
  </si>
  <si>
    <t>coronary heart disease (1=Yes,0=No)</t>
  </si>
  <si>
    <t>diabetes (1=Yes,0=No)</t>
  </si>
  <si>
    <t>chronic bronchitis in past year (1=Yes,0=No)</t>
  </si>
  <si>
    <t>weak/failing kidneys in past year (1=Yes,0=No)</t>
  </si>
  <si>
    <t>liver condition in past year (1=Yes,0=No)</t>
  </si>
  <si>
    <t>health problem requiring special eqiupment (1=Yes,0=No)</t>
  </si>
  <si>
    <t>year of assessment</t>
  </si>
  <si>
    <t>4. Fill the "qtyears" and "pkyr.cat" columns first by dragging down (or other ways) in "calculator" sheet and then fill other columns from "LCDRAT.RR" to "expected_falsepos" (to "lg" for LYFS-CT estimation).</t>
  </si>
  <si>
    <t>Cheung LC, Berg CD, Castle PE, Katki HA, Chaturvedi AK. Life-Gained-Based Versus Risk-Based Selection of Smokers for Lung Cancer Screening. Ann Intern Med. 2019 Nov 5;171(9):623-632. doi: 10.7326/M19-1263. Epub 2019 Oct 22.</t>
  </si>
  <si>
    <t xml:space="preserve">    Days of life gained from undergoing 3 rounds of CT lung screens</t>
  </si>
  <si>
    <t xml:space="preserve">    Life-expectancy without CT lung screens</t>
  </si>
  <si>
    <t xml:space="preserve">    Life-expectancy with 3 rounds of CT lung screens</t>
  </si>
  <si>
    <t xml:space="preserve">    Years of life gained if lung cancer is found early due to screening</t>
  </si>
  <si>
    <t xml:space="preserve">    Years of life gained if lung cancer death is averted due to screening</t>
  </si>
  <si>
    <t>Years of life gained if lung cancer is found early due to screening. (1/365.25*lg/cxLCRAT)</t>
  </si>
  <si>
    <t>Years of life gained if lung cancer death is averted due to screening. (1/365.25*lg/(LCDRAT - cxLCDRAT))</t>
  </si>
  <si>
    <t xml:space="preserve">    LCDRAT1</t>
  </si>
  <si>
    <t xml:space="preserve">    LCDRAT2</t>
  </si>
  <si>
    <t xml:space="preserve">    LCDRAT3</t>
  </si>
  <si>
    <t xml:space="preserve">    LCDRAT4</t>
  </si>
  <si>
    <t xml:space="preserve">    LCDRAT5</t>
  </si>
  <si>
    <t xml:space="preserve">    missval</t>
  </si>
  <si>
    <t xml:space="preserve">    morat.rs</t>
  </si>
  <si>
    <t xml:space="preserve">    ely</t>
  </si>
  <si>
    <t xml:space="preserve">    ely_ct</t>
  </si>
  <si>
    <t xml:space="preserve">    lg</t>
  </si>
  <si>
    <t>LCDRAT1=LCDRAT.RR*sum(I(t&lt;=1)*surv_LCDRAT_t^LCDRAT.RR*haz_LCDRAT_t*surv_cox.death_t^cox.death.RR)</t>
  </si>
  <si>
    <t>LCDRAT2=LCDRAT.RR*sum(I(t&lt;=2)*surv_LCDRAT_t^LCDRAT.RR*haz_LCDRAT_t*surv_cox.death_t^cox.death.RR)</t>
  </si>
  <si>
    <t>LCDRAT3=LCDRAT.RR*sum(I(t&lt;=3)*surv_LCDRAT_t^LCDRAT.RR*haz_LCDRAT_t*surv_cox.death_t^cox.death.RR)</t>
  </si>
  <si>
    <t>LCDRAT4=LCDRAT.RR*sum(I(t&lt;=4)*surv_LCDRAT_t^LCDRAT.RR*haz_LCDRAT_t*surv_cox.death_t^cox.death.RR)</t>
  </si>
  <si>
    <t>LCDRAT5=LCDRAT.RR*sum(I(t&lt;=5)*surv_LCDRAT_t^LCDRAT.RR*haz_LCDRAT_t*surv_cox.death_t^cox.death.RR)</t>
  </si>
  <si>
    <t>The hazard values from the morat model given a series of time points.</t>
  </si>
  <si>
    <t>The time points used for the time subintervals in the numerical integral.</t>
  </si>
  <si>
    <t>LCDRAT model: Surv(years.followed, lung.cancer.death) ~ female + race + edu6 + fam.lung.trend + emp + I(bmi &lt;= 18.5) + I(cpd &gt; 20) + cuts(pkyr.cat, c(0, 30, 40, 50, Inf), simple.labels = FALSE, right = FALSE) + I(log(age)) + I(log(bmi)) + I(log(qtyears + 1)) + I(log(smkyears))</t>
  </si>
  <si>
    <t>LCRAT model: Surv(incidence.days/365.25, case) ~ female + race + edu6 + fam.lung.trend + emp + I(bmi &lt;= 18.5) + I(cpd &gt; 20) + cuts(pkyr.cat, c(0, 30, 40, 50, Inf), simple.labels = FALSE, right = FALSE) + I(log(age)) + I(log(bmi)) + I(log(qtyears + 1)) + smkyears</t>
  </si>
  <si>
    <t>cox.death model: Surv(years.followed, event.cause.cutoff) ~ female + race + edu6 +  emp + I(bmi &lt;= 18.5) + I(cpd &gt; 20) + cuts(pkyr.cat, c(0, 30, 40, 50, Inf), simple.labels = FALSE, right = FALSE) + I((age)^2) + I((bmi - 25)^2) + I(log(qtyears + 1)) + smkyears</t>
  </si>
  <si>
    <t>polytmod model: vglm(formula = totalfalsepos ~ I(log(cxLCRAT)), family = multinomial(parallel = FALSE, refLevel = 1), data = anlst, x.arg = FALSE, y.arg = FALSE, qr.arg = FALSE)</t>
  </si>
  <si>
    <t xml:space="preserve">Model for lung cancer death in absence of screening. Surv(years.followed, lung.cancer.death) ~ female + race + edu6 + fam.lung.trend + emp + I(bmi &lt;= 18.5) + I(cpd &gt; 20) + cuts(pkyr.cat, c(0, 30, 40, 50, Inf), simple.labels = FALSE, right = FALSE) + I(log(age)) + I(log(bmi)) + I(log(qtyears + 1)) + I(log(smkyears)).  </t>
  </si>
  <si>
    <t>Model for lung cancer incidence in absence of screening. Surv(incidence.days/365.25, case) ~ female + race + edu6 + fam.lung.trend + emp + I(bmi &lt;= 18.5) + I(cpd &gt; 20) + cuts(pkyr.cat, c(0, 30, 40, 50, Inf), simple.labels = FALSE, right = FALSE) + I(log(age)) + I(log(bmi)) + I(log(qtyears + 1)) + smkyears</t>
  </si>
  <si>
    <t>Model for deaths from causes other than lung cancer. Surv(years.followed, event.cause.cutoff) ~ female + race + edu6 +  emp + I(bmi &lt;= 18.5) + I(cpd &gt; 20) + cuts(pkyr.cat, c(0, 30, 40, 50, Inf), simple.labels = FALSE, right = FALSE) + I((age)^2) + I((bmi - 25)^2) + I(log(qtyears + 1)) + smkyears</t>
  </si>
  <si>
    <t>Polytomous model for false positive CT lung screens.  vglm(formula = totalfalsepos ~ I(log(cxLCRAT)), family = multinomial(parallel = FALSE, refLevel = 1), data = anlst, x.arg = FALSE, y.arg = FALSE, qr.arg = FALSE)</t>
  </si>
  <si>
    <t>Harzards from morat model with the mean covariates as reference values for centering predictions. This sheet is needed only for LYFS-CT estimation.</t>
  </si>
  <si>
    <t>The lagged differences for the time points with t_0=40, diff_time=t_k-t_k-1, which are used for numerical integral for the remaining life-expectancy from current age to 100.</t>
  </si>
  <si>
    <t>Days of life expectancy gained from undergoing 3 rounds of CT screening,  which is the difference between remaining life-expectancy in the presence and absence of screening. (The lg results in the calculator sheet if available.)</t>
  </si>
  <si>
    <t>The remaining life-expectancy is the area under the predicted survival curve from the individual’s current age until age 100. (The ely results in the calculator sheet if available.)</t>
  </si>
  <si>
    <t>The individual remaining life-expectancy with 3 rounds of CT lung screening. (The ely_ct results in the calculator sheet if available.)</t>
  </si>
  <si>
    <r>
      <t xml:space="preserve">Covariates in "data" sheet and calculator for relative risks (RR), 5-year absolute risks, risks of 0-3 false-positive CTs and life years gained (if needed) using the following formulas. </t>
    </r>
    <r>
      <rPr>
        <sz val="11"/>
        <color theme="8" tint="-0.249977111117893"/>
        <rFont val="Calibri"/>
        <family val="2"/>
        <scheme val="minor"/>
      </rPr>
      <t>(Column names in dark blue below are used only for the LYFS-CT estimation.)</t>
    </r>
  </si>
  <si>
    <r>
      <t xml:space="preserve">Covariates should be in the following column and format. </t>
    </r>
    <r>
      <rPr>
        <sz val="11"/>
        <color theme="8" tint="-0.249977111117893"/>
        <rFont val="Calibri"/>
        <family val="2"/>
        <scheme val="minor"/>
      </rPr>
      <t>(Covariates in dark blue are needed only to estimate life gained from undergoing CT screening.)</t>
    </r>
  </si>
  <si>
    <r>
      <t xml:space="preserve">Predicted data set including the below columns. </t>
    </r>
    <r>
      <rPr>
        <sz val="11"/>
        <color theme="8" tint="-0.249977111117893"/>
        <rFont val="Calibri"/>
        <family val="2"/>
        <scheme val="minor"/>
      </rPr>
      <t>(Column names in dark blue below are for LYFS-CT only.)</t>
    </r>
  </si>
  <si>
    <t>morat_haz:</t>
  </si>
  <si>
    <t xml:space="preserve">It is used to validate the input data for LYFS-CT estimations by checking whether the covariates in LCDRAT plus 12 additional comorbidities and the year of patient assessment contain any invalid/missing values. If no NA/empty/invalid cells, missval=0 and LYFS-CT can be estimated; otherwise, missval=1. </t>
  </si>
  <si>
    <t>morat model: Surv(age, deathage, died) ~ female + race + edu6 + year + I(bmi &lt;= 18.5) + I(bmi &gt; 18.5 &amp; bmi &lt;= 20) + I(bmi &gt; 25 &amp; bmi &lt;= 30) + I(bmi &gt; 30 &amp; bmi &lt;= 35) + I(bmi &gt; 35) + emp + hypertension + chd + angina + heartattack + heartdisease + stroke + diab + bron + kidney + liver + speceq + prior.cancer + I(log(qtyears + 1)) + I(log(cpd)) + I(sqrt(pkyr.cat))</t>
  </si>
  <si>
    <t>The remaining life-expectancy is the area under the predicted survival curve from the individual’s current age a until age 100. ely=sum(I(t&gt;a)*diff_time_t*(exp(-morat_haz_t)/exp(-morat_haz_{t=a}))^morat.rs)</t>
  </si>
  <si>
    <t>The days of life expectancy gained from undergoing 3 rounds of CT screening,  which is the difference between remaining life-expectancy in the presence and absence of screening. lg=365.25*0.204*(LCDRAT1+LCDRAT2+LCDRAT3+LCDRAT4)+0.204*LCDRAT5*(1+sum(I(t&gt;a+5)*diff_time_t*(exp(-morat_haz_t)/exp(-morat_haz_{t=a+5}))^morat.rs))</t>
  </si>
  <si>
    <t>The individual remaining life-expectancy with 3 rounds of CT lung screening. ely_ct=sum(I(t&gt;a)*diff_time_t*(exp(-morat_haz_t)/exp(-morat_haz_{t=a}))^morat.rs)+0.204*(LCDRAT1+LCDRAT2+LCDRAT3+LCDRAT4)+0.204*LCDRAT5*(1+sum(I(t&gt;a+5)*diff_time_t*(exp(-morat_haz_t)/exp(-morat_haz_{t=a+5}))^morat.rs))</t>
  </si>
  <si>
    <t>The predicted relative survival using morat model with mean covariates as the reference. morat.rs=exp((X_morat-Xmean_morat)*beta_morat),where
X_morat=c(female,race1,race2,race3,edu6,year,I(bmi&lt;=18.5),I(bmi&gt;18.5 &amp; bmi&lt;=20),I(bmi&gt;25 &amp; bmi&lt;=30),I(bmi&gt;30 &amp; bmi&lt;=35),I(bmi&gt;35),emp,hypertension,chd,angina, heartattack,heartdisease,stroke,diab,bron,kidney,liver,speceq,prior.cancer,log(qtyears+1),log(cpd),sqrt(pkyr.cat)), Xmean_morat is the vector of mean covariates and beta_morat is the vector of corresponding coefficients in model morat.</t>
  </si>
  <si>
    <t>Model for overall mortality. Surv(age, deathage, died) ~ female + race + edu6 + year + I(bmi &lt;= 18.5) + I(bmi &gt; 18.5 &amp; bmi &lt;= 20) + I(bmi &gt; 25 &amp; bmi &lt;= 30) + I(bmi &gt; 30 &amp; bmi &lt;= 35) + I(bmi &gt; 35) + emp + hypertension + chd + angina + heartattack + heartdisease + stroke + diab + bron + kidney + liver + speceq + prior.cancer + I(log(qtyears + 1)) + I(log(cpd)) + I(sqrt(pkyr.cat)). This model is needed only for the LYFS-CT estimation. The mean covariates are also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</si>
</sst>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
      <name val="Calibri"/>
      <family val="2"/>
      <scheme val="minor"/>
    </font>
    <font>
      <i/>
      <sz val="11"/>
      <name val="Calibri"/>
      <family val="2"/>
      <scheme val="minor"/>
    </font>
    <font>
      <b/>
      <sz val="11"/>
      <name val="Calibri"/>
      <family val="2"/>
      <scheme val="minor"/>
    </font>
    <font>
      <b/>
      <i/>
      <sz val="11"/>
      <color theme="1"/>
      <name val="Calibri"/>
      <family val="2"/>
      <scheme val="minor"/>
    </font>
    <font>
      <b/>
      <i/>
      <sz val="11"/>
      <color theme="8" tint="-0.249977111117893"/>
      <name val="Calibri"/>
      <family val="2"/>
      <scheme val="minor"/>
    </font>
    <font>
      <sz val="11"/>
      <color theme="8" tint="-0.249977111117893"/>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B2B2B2"/>
      </top>
      <bottom/>
      <diagonal/>
    </border>
    <border>
      <left style="thin">
        <color indexed="64"/>
      </left>
      <right style="thin">
        <color indexed="64"/>
      </right>
      <top style="thin">
        <color indexed="64"/>
      </top>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7">
    <xf numFmtId="0" fontId="0" fillId="0" borderId="0" xfId="0"/>
    <xf numFmtId="0" fontId="0" fillId="0" borderId="0" xfId="0"/>
    <xf numFmtId="11" fontId="0" fillId="0" borderId="0" xfId="0" applyNumberFormat="1"/>
    <xf numFmtId="0" fontId="0" fillId="0" borderId="0" xfId="0" applyBorder="1"/>
    <xf numFmtId="0" fontId="0" fillId="0" borderId="12" xfId="0" applyBorder="1"/>
    <xf numFmtId="0" fontId="0" fillId="0" borderId="11" xfId="0" applyBorder="1"/>
    <xf numFmtId="11" fontId="0" fillId="0" borderId="0" xfId="0" applyNumberFormat="1" applyBorder="1"/>
    <xf numFmtId="0" fontId="0" fillId="0" borderId="13" xfId="0" applyBorder="1"/>
    <xf numFmtId="11" fontId="0" fillId="0" borderId="14" xfId="0" applyNumberFormat="1" applyBorder="1"/>
    <xf numFmtId="0" fontId="0" fillId="0" borderId="14" xfId="0" applyBorder="1"/>
    <xf numFmtId="0" fontId="0" fillId="0" borderId="15" xfId="0" applyBorder="1"/>
    <xf numFmtId="0" fontId="16" fillId="10" borderId="10" xfId="19" applyFont="1" applyBorder="1"/>
    <xf numFmtId="0" fontId="0" fillId="0" borderId="0" xfId="0" applyBorder="1" applyAlignment="1">
      <alignment wrapText="1"/>
    </xf>
    <xf numFmtId="0" fontId="16" fillId="10" borderId="16" xfId="19" applyFont="1" applyBorder="1"/>
    <xf numFmtId="0" fontId="16" fillId="10" borderId="17" xfId="19" applyFont="1" applyBorder="1"/>
    <xf numFmtId="0" fontId="0" fillId="0" borderId="0" xfId="0" applyFill="1" applyBorder="1" applyAlignment="1"/>
    <xf numFmtId="0" fontId="0" fillId="0" borderId="18" xfId="0" applyBorder="1"/>
    <xf numFmtId="0" fontId="0" fillId="0" borderId="19" xfId="0" applyBorder="1"/>
    <xf numFmtId="0" fontId="0" fillId="0" borderId="0" xfId="0" applyFill="1" applyBorder="1"/>
    <xf numFmtId="0" fontId="18" fillId="0" borderId="0" xfId="0" applyFont="1" applyBorder="1"/>
    <xf numFmtId="0" fontId="18" fillId="0" borderId="0" xfId="0" applyFont="1" applyBorder="1" applyAlignment="1">
      <alignment wrapText="1"/>
    </xf>
    <xf numFmtId="0" fontId="0" fillId="0" borderId="0" xfId="0" applyBorder="1" applyAlignment="1"/>
    <xf numFmtId="0" fontId="0" fillId="0" borderId="0" xfId="0" applyFill="1" applyBorder="1" applyAlignment="1">
      <alignment wrapText="1"/>
    </xf>
    <xf numFmtId="0" fontId="0" fillId="0" borderId="0" xfId="0" applyBorder="1" applyAlignment="1">
      <alignment horizontal="left"/>
    </xf>
    <xf numFmtId="0" fontId="0" fillId="0" borderId="0" xfId="0" applyFont="1" applyBorder="1"/>
    <xf numFmtId="0" fontId="0" fillId="0" borderId="0" xfId="0" applyFont="1" applyBorder="1" applyAlignment="1">
      <alignment wrapText="1"/>
    </xf>
    <xf numFmtId="0" fontId="0" fillId="33" borderId="8" xfId="15" applyFont="1" applyFill="1"/>
    <xf numFmtId="0" fontId="0" fillId="33" borderId="8" xfId="15" applyFont="1" applyFill="1" applyAlignment="1">
      <alignment wrapText="1"/>
    </xf>
    <xf numFmtId="0" fontId="21" fillId="33" borderId="8" xfId="15" applyFont="1" applyFill="1"/>
    <xf numFmtId="0" fontId="16" fillId="33" borderId="8" xfId="15" applyFont="1" applyFill="1"/>
    <xf numFmtId="0" fontId="22" fillId="0" borderId="0" xfId="0" applyFont="1" applyBorder="1"/>
    <xf numFmtId="0" fontId="23" fillId="0" borderId="0" xfId="0" applyFont="1" applyBorder="1"/>
    <xf numFmtId="0" fontId="23" fillId="0" borderId="0" xfId="0" applyFont="1"/>
    <xf numFmtId="164" fontId="0" fillId="0" borderId="0" xfId="0" applyNumberFormat="1"/>
    <xf numFmtId="164" fontId="0" fillId="33" borderId="8" xfId="15" applyNumberFormat="1" applyFont="1" applyFill="1" applyAlignment="1">
      <alignment wrapText="1"/>
    </xf>
    <xf numFmtId="0" fontId="0" fillId="0" borderId="11" xfId="0" applyFill="1" applyBorder="1"/>
    <xf numFmtId="0" fontId="0" fillId="0" borderId="11" xfId="0" applyBorder="1" applyAlignment="1"/>
    <xf numFmtId="0" fontId="0" fillId="0" borderId="13" xfId="0" applyFill="1" applyBorder="1" applyAlignment="1"/>
    <xf numFmtId="0" fontId="0" fillId="0" borderId="13" xfId="0" applyFill="1" applyBorder="1"/>
    <xf numFmtId="0" fontId="16" fillId="10" borderId="21" xfId="19" applyFont="1" applyBorder="1"/>
    <xf numFmtId="0" fontId="0" fillId="0" borderId="22" xfId="0" applyBorder="1"/>
    <xf numFmtId="0" fontId="0" fillId="0" borderId="0" xfId="0" applyFill="1"/>
    <xf numFmtId="0" fontId="16" fillId="10" borderId="10" xfId="19" applyFont="1" applyBorder="1" applyAlignment="1">
      <alignment horizontal="left"/>
    </xf>
    <xf numFmtId="0" fontId="0" fillId="0" borderId="0" xfId="0" applyFont="1" applyFill="1" applyBorder="1"/>
    <xf numFmtId="0" fontId="24" fillId="0" borderId="0" xfId="0" applyFont="1" applyFill="1" applyBorder="1"/>
    <xf numFmtId="0" fontId="24" fillId="0" borderId="0" xfId="0" applyFont="1" applyBorder="1"/>
    <xf numFmtId="0" fontId="24" fillId="0" borderId="0" xfId="0" applyFont="1" applyFill="1" applyBorder="1" applyAlignment="1">
      <alignment wrapText="1"/>
    </xf>
    <xf numFmtId="0" fontId="24" fillId="0" borderId="0" xfId="0" applyFont="1" applyBorder="1" applyAlignment="1">
      <alignment wrapText="1"/>
    </xf>
    <xf numFmtId="0" fontId="24" fillId="0" borderId="0" xfId="0" applyFont="1" applyBorder="1" applyAlignment="1">
      <alignment horizontal="left" wrapText="1"/>
    </xf>
    <xf numFmtId="0" fontId="0" fillId="0" borderId="0" xfId="0" applyAlignment="1"/>
    <xf numFmtId="0" fontId="20" fillId="0" borderId="0" xfId="0" applyFont="1" applyBorder="1" applyAlignment="1">
      <alignment horizontal="left" wrapText="1"/>
    </xf>
    <xf numFmtId="0" fontId="0" fillId="0" borderId="20" xfId="0" applyFill="1" applyBorder="1" applyAlignment="1">
      <alignment wrapText="1"/>
    </xf>
    <xf numFmtId="0" fontId="0" fillId="0" borderId="0" xfId="0" applyFill="1" applyBorder="1" applyAlignment="1">
      <alignment horizontal="left" vertical="top" wrapText="1"/>
    </xf>
    <xf numFmtId="0" fontId="16" fillId="10" borderId="10" xfId="19" applyFont="1" applyBorder="1" applyAlignment="1">
      <alignment horizontal="center"/>
    </xf>
    <xf numFmtId="0" fontId="16" fillId="10" borderId="16" xfId="19" applyFont="1" applyBorder="1" applyAlignment="1">
      <alignment horizontal="center"/>
    </xf>
    <xf numFmtId="0" fontId="16" fillId="10" borderId="17" xfId="19" applyFont="1" applyBorder="1" applyAlignment="1">
      <alignment horizontal="center"/>
    </xf>
    <xf numFmtId="0" fontId="16" fillId="10" borderId="10" xfId="19" applyFont="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tabSelected="1" workbookViewId="0"/>
  </sheetViews>
  <sheetFormatPr defaultRowHeight="15" x14ac:dyDescent="0.25"/>
  <cols>
    <col min="1" max="1" width="27" customWidth="1"/>
    <col min="2" max="2" width="153.28515625" customWidth="1"/>
  </cols>
  <sheetData>
    <row r="1" spans="1:13" s="3" customFormat="1" x14ac:dyDescent="0.25">
      <c r="A1" s="31" t="s">
        <v>67</v>
      </c>
    </row>
    <row r="2" spans="1:13" s="21" customFormat="1" ht="75" customHeight="1" x14ac:dyDescent="0.25">
      <c r="A2" s="50" t="s">
        <v>201</v>
      </c>
      <c r="B2" s="50"/>
      <c r="C2" s="20"/>
      <c r="D2" s="20"/>
      <c r="E2" s="20"/>
      <c r="F2" s="20"/>
      <c r="G2" s="20"/>
      <c r="H2" s="20"/>
      <c r="I2" s="20"/>
      <c r="J2" s="20"/>
      <c r="K2" s="20"/>
      <c r="L2" s="20"/>
      <c r="M2" s="20"/>
    </row>
    <row r="3" spans="1:13" s="3" customFormat="1" x14ac:dyDescent="0.25">
      <c r="A3" s="19"/>
    </row>
    <row r="4" spans="1:13" s="3" customFormat="1" x14ac:dyDescent="0.25">
      <c r="A4" s="28" t="s">
        <v>83</v>
      </c>
      <c r="B4" s="26"/>
    </row>
    <row r="5" spans="1:13" s="3" customFormat="1" x14ac:dyDescent="0.25">
      <c r="A5" s="19" t="s">
        <v>147</v>
      </c>
    </row>
    <row r="6" spans="1:13" s="3" customFormat="1" x14ac:dyDescent="0.25">
      <c r="A6" s="19" t="s">
        <v>149</v>
      </c>
    </row>
    <row r="7" spans="1:13" s="3" customFormat="1" x14ac:dyDescent="0.25">
      <c r="A7" s="19" t="s">
        <v>148</v>
      </c>
    </row>
    <row r="8" spans="1:13" s="3" customFormat="1" x14ac:dyDescent="0.25">
      <c r="A8" s="19" t="s">
        <v>228</v>
      </c>
    </row>
    <row r="9" spans="1:13" s="3" customFormat="1" x14ac:dyDescent="0.25">
      <c r="A9" s="19" t="s">
        <v>155</v>
      </c>
    </row>
    <row r="10" spans="1:13" s="3" customFormat="1" x14ac:dyDescent="0.25">
      <c r="A10" s="19"/>
    </row>
    <row r="11" spans="1:13" s="3" customFormat="1" x14ac:dyDescent="0.25">
      <c r="A11" s="29" t="s">
        <v>82</v>
      </c>
      <c r="B11" s="26"/>
    </row>
    <row r="12" spans="1:13" s="3" customFormat="1" x14ac:dyDescent="0.25">
      <c r="A12" s="30" t="s">
        <v>68</v>
      </c>
      <c r="B12" s="3" t="s">
        <v>100</v>
      </c>
    </row>
    <row r="13" spans="1:13" s="3" customFormat="1" ht="30" customHeight="1" x14ac:dyDescent="0.25">
      <c r="A13" s="23" t="s">
        <v>85</v>
      </c>
      <c r="B13" s="12" t="s">
        <v>258</v>
      </c>
    </row>
    <row r="14" spans="1:13" s="3" customFormat="1" ht="30" customHeight="1" x14ac:dyDescent="0.25">
      <c r="A14" s="23" t="s">
        <v>86</v>
      </c>
      <c r="B14" s="12" t="s">
        <v>259</v>
      </c>
    </row>
    <row r="15" spans="1:13" s="3" customFormat="1" ht="30" customHeight="1" x14ac:dyDescent="0.25">
      <c r="A15" s="23" t="s">
        <v>87</v>
      </c>
      <c r="B15" s="22" t="s">
        <v>260</v>
      </c>
    </row>
    <row r="16" spans="1:13" s="3" customFormat="1" ht="30" customHeight="1" x14ac:dyDescent="0.25">
      <c r="A16" s="23" t="s">
        <v>88</v>
      </c>
      <c r="B16" s="22" t="s">
        <v>261</v>
      </c>
    </row>
    <row r="17" spans="1:2" s="3" customFormat="1" ht="45" customHeight="1" x14ac:dyDescent="0.25">
      <c r="A17" s="23" t="s">
        <v>197</v>
      </c>
      <c r="B17" s="22" t="s">
        <v>277</v>
      </c>
    </row>
    <row r="18" spans="1:2" s="3" customFormat="1" x14ac:dyDescent="0.25">
      <c r="A18" s="30" t="s">
        <v>70</v>
      </c>
      <c r="B18" s="3" t="s">
        <v>101</v>
      </c>
    </row>
    <row r="19" spans="1:2" s="3" customFormat="1" ht="30" x14ac:dyDescent="0.25">
      <c r="A19" s="24" t="s">
        <v>89</v>
      </c>
      <c r="B19" s="12" t="s">
        <v>91</v>
      </c>
    </row>
    <row r="20" spans="1:2" s="3" customFormat="1" ht="30" x14ac:dyDescent="0.25">
      <c r="A20" s="24" t="s">
        <v>90</v>
      </c>
      <c r="B20" s="12" t="s">
        <v>92</v>
      </c>
    </row>
    <row r="21" spans="1:2" s="3" customFormat="1" x14ac:dyDescent="0.25">
      <c r="A21" s="30" t="s">
        <v>270</v>
      </c>
      <c r="B21" s="12" t="s">
        <v>262</v>
      </c>
    </row>
    <row r="22" spans="1:2" s="3" customFormat="1" x14ac:dyDescent="0.25">
      <c r="A22" s="24" t="s">
        <v>198</v>
      </c>
      <c r="B22" s="12" t="s">
        <v>252</v>
      </c>
    </row>
    <row r="23" spans="1:2" s="3" customFormat="1" x14ac:dyDescent="0.25">
      <c r="A23" s="43" t="s">
        <v>199</v>
      </c>
      <c r="B23" s="12" t="s">
        <v>253</v>
      </c>
    </row>
    <row r="24" spans="1:2" s="3" customFormat="1" ht="15" customHeight="1" x14ac:dyDescent="0.25">
      <c r="A24" s="43" t="s">
        <v>200</v>
      </c>
      <c r="B24" s="12" t="s">
        <v>263</v>
      </c>
    </row>
    <row r="25" spans="1:2" s="3" customFormat="1" x14ac:dyDescent="0.25">
      <c r="A25" s="30" t="s">
        <v>71</v>
      </c>
      <c r="B25" s="3" t="s">
        <v>268</v>
      </c>
    </row>
    <row r="26" spans="1:2" s="3" customFormat="1" x14ac:dyDescent="0.25">
      <c r="A26" s="3" t="s">
        <v>93</v>
      </c>
      <c r="B26" s="3" t="s">
        <v>105</v>
      </c>
    </row>
    <row r="27" spans="1:2" s="3" customFormat="1" x14ac:dyDescent="0.25">
      <c r="A27" s="18" t="s">
        <v>94</v>
      </c>
      <c r="B27" s="3" t="s">
        <v>106</v>
      </c>
    </row>
    <row r="28" spans="1:2" s="3" customFormat="1" x14ac:dyDescent="0.25">
      <c r="A28" s="18" t="s">
        <v>102</v>
      </c>
      <c r="B28" s="3" t="s">
        <v>107</v>
      </c>
    </row>
    <row r="29" spans="1:2" s="3" customFormat="1" x14ac:dyDescent="0.25">
      <c r="A29" s="18" t="s">
        <v>95</v>
      </c>
      <c r="B29" s="3" t="s">
        <v>108</v>
      </c>
    </row>
    <row r="30" spans="1:2" s="3" customFormat="1" x14ac:dyDescent="0.25">
      <c r="A30" s="18" t="s">
        <v>96</v>
      </c>
      <c r="B30" s="3" t="s">
        <v>109</v>
      </c>
    </row>
    <row r="31" spans="1:2" s="3" customFormat="1" x14ac:dyDescent="0.25">
      <c r="A31" s="18" t="s">
        <v>97</v>
      </c>
      <c r="B31" s="3" t="s">
        <v>110</v>
      </c>
    </row>
    <row r="32" spans="1:2" s="3" customFormat="1" x14ac:dyDescent="0.25">
      <c r="A32" s="18" t="s">
        <v>98</v>
      </c>
      <c r="B32" s="3" t="s">
        <v>111</v>
      </c>
    </row>
    <row r="33" spans="1:2" s="3" customFormat="1" x14ac:dyDescent="0.25">
      <c r="A33" s="18" t="s">
        <v>99</v>
      </c>
      <c r="B33" s="3" t="s">
        <v>112</v>
      </c>
    </row>
    <row r="34" spans="1:2" s="3" customFormat="1" x14ac:dyDescent="0.25">
      <c r="A34" s="18" t="s">
        <v>103</v>
      </c>
      <c r="B34" s="3" t="s">
        <v>113</v>
      </c>
    </row>
    <row r="35" spans="1:2" s="3" customFormat="1" x14ac:dyDescent="0.25">
      <c r="A35" s="18" t="s">
        <v>104</v>
      </c>
      <c r="B35" s="3" t="s">
        <v>114</v>
      </c>
    </row>
    <row r="36" spans="1:2" s="45" customFormat="1" x14ac:dyDescent="0.25">
      <c r="A36" s="44" t="s">
        <v>202</v>
      </c>
      <c r="B36" s="45" t="s">
        <v>215</v>
      </c>
    </row>
    <row r="37" spans="1:2" s="45" customFormat="1" x14ac:dyDescent="0.25">
      <c r="A37" s="44" t="s">
        <v>203</v>
      </c>
      <c r="B37" s="45" t="s">
        <v>216</v>
      </c>
    </row>
    <row r="38" spans="1:2" s="45" customFormat="1" x14ac:dyDescent="0.25">
      <c r="A38" s="44" t="s">
        <v>204</v>
      </c>
      <c r="B38" s="44" t="s">
        <v>221</v>
      </c>
    </row>
    <row r="39" spans="1:2" s="45" customFormat="1" x14ac:dyDescent="0.25">
      <c r="A39" s="44" t="s">
        <v>205</v>
      </c>
      <c r="B39" s="45" t="s">
        <v>220</v>
      </c>
    </row>
    <row r="40" spans="1:2" s="45" customFormat="1" x14ac:dyDescent="0.25">
      <c r="A40" s="44" t="s">
        <v>206</v>
      </c>
      <c r="B40" s="45" t="s">
        <v>219</v>
      </c>
    </row>
    <row r="41" spans="1:2" s="45" customFormat="1" x14ac:dyDescent="0.25">
      <c r="A41" s="44" t="s">
        <v>207</v>
      </c>
      <c r="B41" s="45" t="s">
        <v>218</v>
      </c>
    </row>
    <row r="42" spans="1:2" s="45" customFormat="1" x14ac:dyDescent="0.25">
      <c r="A42" s="44" t="s">
        <v>208</v>
      </c>
      <c r="B42" s="45" t="s">
        <v>217</v>
      </c>
    </row>
    <row r="43" spans="1:2" s="45" customFormat="1" x14ac:dyDescent="0.25">
      <c r="A43" s="44" t="s">
        <v>209</v>
      </c>
      <c r="B43" s="45" t="s">
        <v>222</v>
      </c>
    </row>
    <row r="44" spans="1:2" s="45" customFormat="1" x14ac:dyDescent="0.25">
      <c r="A44" s="44" t="s">
        <v>210</v>
      </c>
      <c r="B44" s="45" t="s">
        <v>223</v>
      </c>
    </row>
    <row r="45" spans="1:2" s="45" customFormat="1" x14ac:dyDescent="0.25">
      <c r="A45" s="44" t="s">
        <v>211</v>
      </c>
      <c r="B45" s="45" t="s">
        <v>224</v>
      </c>
    </row>
    <row r="46" spans="1:2" s="45" customFormat="1" x14ac:dyDescent="0.25">
      <c r="A46" s="44" t="s">
        <v>212</v>
      </c>
      <c r="B46" s="45" t="s">
        <v>225</v>
      </c>
    </row>
    <row r="47" spans="1:2" s="45" customFormat="1" x14ac:dyDescent="0.25">
      <c r="A47" s="44" t="s">
        <v>213</v>
      </c>
      <c r="B47" s="45" t="s">
        <v>226</v>
      </c>
    </row>
    <row r="48" spans="1:2" s="45" customFormat="1" x14ac:dyDescent="0.25">
      <c r="A48" s="44" t="s">
        <v>214</v>
      </c>
      <c r="B48" s="44" t="s">
        <v>227</v>
      </c>
    </row>
    <row r="49" spans="1:2" s="3" customFormat="1" ht="30" customHeight="1" x14ac:dyDescent="0.25">
      <c r="A49" s="30" t="s">
        <v>69</v>
      </c>
      <c r="B49" s="12" t="s">
        <v>267</v>
      </c>
    </row>
    <row r="50" spans="1:2" s="3" customFormat="1" x14ac:dyDescent="0.25">
      <c r="A50" s="18" t="s">
        <v>115</v>
      </c>
      <c r="B50" s="3" t="s">
        <v>72</v>
      </c>
    </row>
    <row r="51" spans="1:2" s="3" customFormat="1" x14ac:dyDescent="0.25">
      <c r="A51" s="18" t="s">
        <v>116</v>
      </c>
      <c r="B51" s="3" t="s">
        <v>73</v>
      </c>
    </row>
    <row r="52" spans="1:2" s="3" customFormat="1" ht="45" customHeight="1" x14ac:dyDescent="0.25">
      <c r="A52" s="18" t="s">
        <v>117</v>
      </c>
      <c r="B52" s="25" t="s">
        <v>144</v>
      </c>
    </row>
    <row r="53" spans="1:2" s="3" customFormat="1" ht="45" customHeight="1" x14ac:dyDescent="0.25">
      <c r="A53" s="18" t="s">
        <v>118</v>
      </c>
      <c r="B53" s="25" t="s">
        <v>145</v>
      </c>
    </row>
    <row r="54" spans="1:2" s="3" customFormat="1" ht="45" customHeight="1" x14ac:dyDescent="0.25">
      <c r="A54" s="18" t="s">
        <v>119</v>
      </c>
      <c r="B54" s="25" t="s">
        <v>146</v>
      </c>
    </row>
    <row r="55" spans="1:2" s="3" customFormat="1" x14ac:dyDescent="0.25">
      <c r="A55" s="18" t="s">
        <v>120</v>
      </c>
      <c r="B55" s="3" t="s">
        <v>74</v>
      </c>
    </row>
    <row r="56" spans="1:2" s="3" customFormat="1" x14ac:dyDescent="0.25">
      <c r="A56" s="18" t="s">
        <v>121</v>
      </c>
      <c r="B56" s="3" t="s">
        <v>75</v>
      </c>
    </row>
    <row r="57" spans="1:2" s="3" customFormat="1" x14ac:dyDescent="0.25">
      <c r="A57" s="3" t="s">
        <v>122</v>
      </c>
      <c r="B57" s="3" t="s">
        <v>76</v>
      </c>
    </row>
    <row r="58" spans="1:2" s="3" customFormat="1" x14ac:dyDescent="0.25">
      <c r="A58" s="18" t="s">
        <v>123</v>
      </c>
      <c r="B58" s="3" t="s">
        <v>77</v>
      </c>
    </row>
    <row r="59" spans="1:2" s="3" customFormat="1" ht="30" customHeight="1" x14ac:dyDescent="0.25">
      <c r="A59" s="18" t="s">
        <v>124</v>
      </c>
      <c r="B59" s="12" t="s">
        <v>129</v>
      </c>
    </row>
    <row r="60" spans="1:2" s="3" customFormat="1" ht="30" customHeight="1" x14ac:dyDescent="0.25">
      <c r="A60" s="3" t="s">
        <v>125</v>
      </c>
      <c r="B60" s="12" t="s">
        <v>78</v>
      </c>
    </row>
    <row r="61" spans="1:2" s="3" customFormat="1" ht="30" customHeight="1" x14ac:dyDescent="0.25">
      <c r="A61" s="18" t="s">
        <v>126</v>
      </c>
      <c r="B61" s="12" t="s">
        <v>79</v>
      </c>
    </row>
    <row r="62" spans="1:2" s="3" customFormat="1" ht="30" customHeight="1" x14ac:dyDescent="0.25">
      <c r="A62" s="3" t="s">
        <v>127</v>
      </c>
      <c r="B62" s="12" t="s">
        <v>80</v>
      </c>
    </row>
    <row r="63" spans="1:2" s="3" customFormat="1" x14ac:dyDescent="0.25">
      <c r="A63" s="3" t="s">
        <v>128</v>
      </c>
      <c r="B63" s="3" t="s">
        <v>81</v>
      </c>
    </row>
    <row r="64" spans="1:2" s="45" customFormat="1" x14ac:dyDescent="0.25">
      <c r="A64" s="44" t="s">
        <v>237</v>
      </c>
      <c r="B64" s="45" t="s">
        <v>247</v>
      </c>
    </row>
    <row r="65" spans="1:2" s="45" customFormat="1" x14ac:dyDescent="0.25">
      <c r="A65" s="44" t="s">
        <v>238</v>
      </c>
      <c r="B65" s="45" t="s">
        <v>248</v>
      </c>
    </row>
    <row r="66" spans="1:2" s="45" customFormat="1" x14ac:dyDescent="0.25">
      <c r="A66" s="44" t="s">
        <v>239</v>
      </c>
      <c r="B66" s="45" t="s">
        <v>249</v>
      </c>
    </row>
    <row r="67" spans="1:2" s="45" customFormat="1" x14ac:dyDescent="0.25">
      <c r="A67" s="44" t="s">
        <v>240</v>
      </c>
      <c r="B67" s="45" t="s">
        <v>250</v>
      </c>
    </row>
    <row r="68" spans="1:2" s="45" customFormat="1" x14ac:dyDescent="0.25">
      <c r="A68" s="44" t="s">
        <v>241</v>
      </c>
      <c r="B68" s="45" t="s">
        <v>251</v>
      </c>
    </row>
    <row r="69" spans="1:2" s="45" customFormat="1" ht="30" customHeight="1" x14ac:dyDescent="0.25">
      <c r="A69" s="44" t="s">
        <v>242</v>
      </c>
      <c r="B69" s="46" t="s">
        <v>271</v>
      </c>
    </row>
    <row r="70" spans="1:2" s="45" customFormat="1" ht="60" customHeight="1" x14ac:dyDescent="0.25">
      <c r="A70" s="44" t="s">
        <v>243</v>
      </c>
      <c r="B70" s="47" t="s">
        <v>276</v>
      </c>
    </row>
    <row r="71" spans="1:2" s="47" customFormat="1" ht="30" customHeight="1" x14ac:dyDescent="0.25">
      <c r="A71" s="46" t="s">
        <v>244</v>
      </c>
      <c r="B71" s="47" t="s">
        <v>273</v>
      </c>
    </row>
    <row r="72" spans="1:2" s="45" customFormat="1" ht="45" customHeight="1" x14ac:dyDescent="0.25">
      <c r="A72" s="44" t="s">
        <v>245</v>
      </c>
      <c r="B72" s="47" t="s">
        <v>275</v>
      </c>
    </row>
    <row r="73" spans="1:2" s="47" customFormat="1" ht="30" customHeight="1" x14ac:dyDescent="0.25">
      <c r="A73" s="46" t="s">
        <v>246</v>
      </c>
      <c r="B73" s="47" t="s">
        <v>274</v>
      </c>
    </row>
    <row r="74" spans="1:2" s="3" customFormat="1" x14ac:dyDescent="0.25">
      <c r="A74" s="30" t="s">
        <v>153</v>
      </c>
      <c r="B74" s="18" t="s">
        <v>269</v>
      </c>
    </row>
    <row r="75" spans="1:2" s="3" customFormat="1" ht="30" customHeight="1" x14ac:dyDescent="0.25">
      <c r="A75" s="18" t="s">
        <v>131</v>
      </c>
      <c r="B75" s="12" t="s">
        <v>130</v>
      </c>
    </row>
    <row r="76" spans="1:2" s="3" customFormat="1" ht="30" customHeight="1" x14ac:dyDescent="0.25">
      <c r="A76" s="22" t="s">
        <v>132</v>
      </c>
      <c r="B76" s="12" t="s">
        <v>143</v>
      </c>
    </row>
    <row r="77" spans="1:2" s="3" customFormat="1" ht="30" customHeight="1" x14ac:dyDescent="0.25">
      <c r="A77" s="22" t="s">
        <v>137</v>
      </c>
      <c r="B77" s="12" t="s">
        <v>140</v>
      </c>
    </row>
    <row r="78" spans="1:2" s="3" customFormat="1" ht="30" customHeight="1" x14ac:dyDescent="0.25">
      <c r="A78" s="22" t="s">
        <v>133</v>
      </c>
      <c r="B78" s="12" t="s">
        <v>139</v>
      </c>
    </row>
    <row r="79" spans="1:2" s="3" customFormat="1" ht="30" customHeight="1" x14ac:dyDescent="0.25">
      <c r="A79" s="12" t="s">
        <v>134</v>
      </c>
      <c r="B79" s="12" t="s">
        <v>141</v>
      </c>
    </row>
    <row r="80" spans="1:2" s="3" customFormat="1" ht="30" customHeight="1" x14ac:dyDescent="0.25">
      <c r="A80" s="12" t="s">
        <v>136</v>
      </c>
      <c r="B80" s="12" t="s">
        <v>135</v>
      </c>
    </row>
    <row r="81" spans="1:2" s="3" customFormat="1" ht="30" customHeight="1" x14ac:dyDescent="0.25">
      <c r="A81" s="12" t="s">
        <v>138</v>
      </c>
      <c r="B81" s="12" t="s">
        <v>142</v>
      </c>
    </row>
    <row r="82" spans="1:2" s="45" customFormat="1" ht="45" customHeight="1" x14ac:dyDescent="0.25">
      <c r="A82" s="47" t="s">
        <v>230</v>
      </c>
      <c r="B82" s="47" t="s">
        <v>264</v>
      </c>
    </row>
    <row r="83" spans="1:2" s="45" customFormat="1" ht="45" customHeight="1" x14ac:dyDescent="0.25">
      <c r="A83" s="48" t="s">
        <v>231</v>
      </c>
      <c r="B83" s="47" t="s">
        <v>265</v>
      </c>
    </row>
    <row r="84" spans="1:2" s="45" customFormat="1" ht="45" customHeight="1" x14ac:dyDescent="0.25">
      <c r="A84" s="48" t="s">
        <v>232</v>
      </c>
      <c r="B84" s="47" t="s">
        <v>266</v>
      </c>
    </row>
    <row r="85" spans="1:2" s="45" customFormat="1" ht="45" customHeight="1" x14ac:dyDescent="0.25">
      <c r="A85" s="48" t="s">
        <v>233</v>
      </c>
      <c r="B85" s="47" t="s">
        <v>235</v>
      </c>
    </row>
    <row r="86" spans="1:2" s="45" customFormat="1" ht="45" customHeight="1" x14ac:dyDescent="0.25">
      <c r="A86" s="48" t="s">
        <v>234</v>
      </c>
      <c r="B86" s="47" t="s">
        <v>236</v>
      </c>
    </row>
    <row r="87" spans="1:2" s="3" customFormat="1" x14ac:dyDescent="0.25"/>
    <row r="88" spans="1:2" x14ac:dyDescent="0.25">
      <c r="A88" s="29" t="s">
        <v>150</v>
      </c>
      <c r="B88" s="26"/>
    </row>
    <row r="89" spans="1:2" ht="30" customHeight="1" x14ac:dyDescent="0.25">
      <c r="A89" s="51" t="s">
        <v>151</v>
      </c>
      <c r="B89" s="51"/>
    </row>
    <row r="90" spans="1:2" s="1" customFormat="1" ht="30" customHeight="1" x14ac:dyDescent="0.25">
      <c r="A90" s="52" t="s">
        <v>229</v>
      </c>
      <c r="B90" s="52"/>
    </row>
    <row r="91" spans="1:2" x14ac:dyDescent="0.25">
      <c r="A91" s="1" t="s">
        <v>152</v>
      </c>
    </row>
  </sheetData>
  <mergeCells count="3">
    <mergeCell ref="A2:B2"/>
    <mergeCell ref="A89:B89"/>
    <mergeCell ref="A90:B9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heetViews>
  <sheetFormatPr defaultRowHeight="15" x14ac:dyDescent="0.25"/>
  <cols>
    <col min="1" max="1" width="20.7109375" customWidth="1"/>
    <col min="3" max="3" width="20.7109375" customWidth="1"/>
    <col min="5" max="5" width="20.7109375" customWidth="1"/>
    <col min="7" max="7" width="21.5703125" customWidth="1"/>
    <col min="9" max="9" width="25.7109375" style="1" bestFit="1" customWidth="1"/>
    <col min="10" max="11" width="9.140625" style="1"/>
  </cols>
  <sheetData>
    <row r="1" spans="1:15" s="1" customFormat="1" x14ac:dyDescent="0.25">
      <c r="A1" s="32" t="s">
        <v>38</v>
      </c>
    </row>
    <row r="2" spans="1:15" x14ac:dyDescent="0.25">
      <c r="A2" s="53" t="s">
        <v>0</v>
      </c>
      <c r="B2" s="54"/>
      <c r="C2" s="53" t="s">
        <v>35</v>
      </c>
      <c r="D2" s="53"/>
      <c r="E2" s="55" t="s">
        <v>31</v>
      </c>
      <c r="F2" s="54"/>
      <c r="G2" s="53" t="s">
        <v>47</v>
      </c>
      <c r="H2" s="53"/>
      <c r="I2" s="53" t="s">
        <v>175</v>
      </c>
      <c r="J2" s="53"/>
      <c r="K2" s="53"/>
    </row>
    <row r="3" spans="1:15" x14ac:dyDescent="0.25">
      <c r="A3" s="11" t="s">
        <v>14</v>
      </c>
      <c r="B3" s="13" t="s">
        <v>15</v>
      </c>
      <c r="C3" s="11" t="s">
        <v>14</v>
      </c>
      <c r="D3" s="11" t="s">
        <v>15</v>
      </c>
      <c r="E3" s="14" t="s">
        <v>14</v>
      </c>
      <c r="F3" s="13" t="s">
        <v>15</v>
      </c>
      <c r="G3" s="11" t="s">
        <v>54</v>
      </c>
      <c r="H3" s="11" t="s">
        <v>15</v>
      </c>
      <c r="I3" s="39" t="s">
        <v>14</v>
      </c>
      <c r="J3" s="39" t="s">
        <v>15</v>
      </c>
      <c r="K3" s="39" t="s">
        <v>190</v>
      </c>
    </row>
    <row r="4" spans="1:15" x14ac:dyDescent="0.25">
      <c r="A4" s="5" t="s">
        <v>1</v>
      </c>
      <c r="B4" s="3">
        <v>-0.178447206625301</v>
      </c>
      <c r="C4" s="5" t="s">
        <v>1</v>
      </c>
      <c r="D4" s="4">
        <v>-8.0572312191284801E-2</v>
      </c>
      <c r="E4" s="12" t="s">
        <v>1</v>
      </c>
      <c r="F4" s="3">
        <v>-0.56970899614628601</v>
      </c>
      <c r="G4" s="16" t="s">
        <v>48</v>
      </c>
      <c r="H4" s="17">
        <v>-0.63574934154566398</v>
      </c>
      <c r="I4" s="16" t="s">
        <v>1</v>
      </c>
      <c r="J4" s="40">
        <v>-0.36905975111518502</v>
      </c>
      <c r="K4" s="17">
        <v>0.478692280578075</v>
      </c>
    </row>
    <row r="5" spans="1:15" x14ac:dyDescent="0.25">
      <c r="A5" s="5" t="s">
        <v>2</v>
      </c>
      <c r="B5" s="3">
        <v>0.39364405139776198</v>
      </c>
      <c r="C5" s="5" t="s">
        <v>2</v>
      </c>
      <c r="D5" s="4">
        <v>0.21789212196251301</v>
      </c>
      <c r="E5" s="12" t="s">
        <v>2</v>
      </c>
      <c r="F5" s="3">
        <v>0.38385282720324598</v>
      </c>
      <c r="G5" s="5" t="s">
        <v>49</v>
      </c>
      <c r="H5" s="4">
        <v>-0.83953258667511099</v>
      </c>
      <c r="I5" s="5" t="s">
        <v>2</v>
      </c>
      <c r="J5" s="3">
        <v>0.21335112068984699</v>
      </c>
      <c r="K5" s="4">
        <v>0.131529784984138</v>
      </c>
    </row>
    <row r="6" spans="1:15" x14ac:dyDescent="0.25">
      <c r="A6" s="5" t="s">
        <v>3</v>
      </c>
      <c r="B6" s="3">
        <v>-0.37524932387461202</v>
      </c>
      <c r="C6" s="5" t="s">
        <v>3</v>
      </c>
      <c r="D6" s="4">
        <v>-0.43413327448435002</v>
      </c>
      <c r="E6" s="12" t="s">
        <v>3</v>
      </c>
      <c r="F6" s="3">
        <v>8.7393756740677996E-4</v>
      </c>
      <c r="G6" s="5" t="s">
        <v>50</v>
      </c>
      <c r="H6" s="4">
        <v>-0.99170125348971205</v>
      </c>
      <c r="I6" s="5" t="s">
        <v>3</v>
      </c>
      <c r="J6" s="3">
        <v>-0.223320693844833</v>
      </c>
      <c r="K6" s="4">
        <v>9.9365526965104006E-2</v>
      </c>
    </row>
    <row r="7" spans="1:15" x14ac:dyDescent="0.25">
      <c r="A7" s="5" t="s">
        <v>4</v>
      </c>
      <c r="B7" s="3">
        <v>-0.42084796833913102</v>
      </c>
      <c r="C7" s="5" t="s">
        <v>4</v>
      </c>
      <c r="D7" s="4">
        <v>-0.39556189101898698</v>
      </c>
      <c r="E7" s="12" t="s">
        <v>4</v>
      </c>
      <c r="F7" s="3">
        <v>-0.16370953578619901</v>
      </c>
      <c r="G7" s="5" t="s">
        <v>51</v>
      </c>
      <c r="H7" s="4">
        <v>0.21647208389278</v>
      </c>
      <c r="I7" s="5" t="s">
        <v>4</v>
      </c>
      <c r="J7" s="3">
        <v>-0.49204399583604902</v>
      </c>
      <c r="K7" s="4">
        <v>2.2611913993655301E-2</v>
      </c>
    </row>
    <row r="8" spans="1:15" x14ac:dyDescent="0.25">
      <c r="A8" s="5" t="s">
        <v>5</v>
      </c>
      <c r="B8" s="3">
        <v>-9.7081520502263596E-2</v>
      </c>
      <c r="C8" s="5" t="s">
        <v>5</v>
      </c>
      <c r="D8" s="4">
        <v>-7.1434478401882801E-2</v>
      </c>
      <c r="E8" s="3" t="s">
        <v>5</v>
      </c>
      <c r="F8" s="3">
        <v>-4.4510751980316898E-2</v>
      </c>
      <c r="G8" s="5" t="s">
        <v>52</v>
      </c>
      <c r="H8" s="4">
        <v>0.18339163148444901</v>
      </c>
      <c r="I8" s="5" t="s">
        <v>5</v>
      </c>
      <c r="J8" s="3">
        <v>-6.3479984953001098E-2</v>
      </c>
      <c r="K8" s="4">
        <v>3.08713429679239</v>
      </c>
    </row>
    <row r="9" spans="1:15" x14ac:dyDescent="0.25">
      <c r="A9" s="5" t="s">
        <v>6</v>
      </c>
      <c r="B9" s="3">
        <v>0.422066884171101</v>
      </c>
      <c r="C9" s="5" t="s">
        <v>6</v>
      </c>
      <c r="D9" s="4">
        <v>0.41831424827496</v>
      </c>
      <c r="E9" s="3" t="s">
        <v>7</v>
      </c>
      <c r="F9" s="3">
        <v>0.65111710280949098</v>
      </c>
      <c r="G9" s="5" t="s">
        <v>53</v>
      </c>
      <c r="H9" s="4">
        <v>0.30663104676371999</v>
      </c>
      <c r="I9" s="5" t="s">
        <v>156</v>
      </c>
      <c r="J9" s="3">
        <v>-2.5768834138605801E-2</v>
      </c>
      <c r="K9" s="4">
        <v>2002.59661614381</v>
      </c>
    </row>
    <row r="10" spans="1:15" x14ac:dyDescent="0.25">
      <c r="A10" s="5" t="s">
        <v>7</v>
      </c>
      <c r="B10" s="3">
        <v>0.55444917298401097</v>
      </c>
      <c r="C10" s="5" t="s">
        <v>7</v>
      </c>
      <c r="D10" s="4">
        <v>0.56342236033026405</v>
      </c>
      <c r="E10" s="3" t="s">
        <v>8</v>
      </c>
      <c r="F10" s="3">
        <v>0.69610861284079795</v>
      </c>
      <c r="G10" s="5"/>
      <c r="H10" s="4"/>
      <c r="I10" s="5" t="s">
        <v>8</v>
      </c>
      <c r="J10" s="3">
        <v>0.623804692436008</v>
      </c>
      <c r="K10" s="4">
        <v>1.67782869228058E-2</v>
      </c>
    </row>
    <row r="11" spans="1:15" x14ac:dyDescent="0.25">
      <c r="A11" s="5" t="s">
        <v>8</v>
      </c>
      <c r="B11" s="3">
        <v>0.35608276535852801</v>
      </c>
      <c r="C11" s="5" t="s">
        <v>8</v>
      </c>
      <c r="D11" s="4">
        <v>6.0925046443548597E-2</v>
      </c>
      <c r="E11" s="3" t="s">
        <v>9</v>
      </c>
      <c r="F11" s="3">
        <v>0.121050051578681</v>
      </c>
      <c r="G11" s="5"/>
      <c r="H11" s="4"/>
      <c r="I11" s="5" t="s">
        <v>157</v>
      </c>
      <c r="J11" s="3">
        <v>0.29918958166792597</v>
      </c>
      <c r="K11" s="4">
        <v>3.2587240042298203E-2</v>
      </c>
      <c r="N11" s="1"/>
    </row>
    <row r="12" spans="1:15" x14ac:dyDescent="0.25">
      <c r="A12" s="5" t="s">
        <v>9</v>
      </c>
      <c r="B12" s="3">
        <v>0.241671633767265</v>
      </c>
      <c r="C12" s="5" t="s">
        <v>9</v>
      </c>
      <c r="D12" s="4">
        <v>0.31060887961303002</v>
      </c>
      <c r="E12" s="3" t="s">
        <v>16</v>
      </c>
      <c r="F12" s="3">
        <v>7.7207788543057904E-2</v>
      </c>
      <c r="G12" s="5"/>
      <c r="H12" s="4"/>
      <c r="I12" s="5" t="s">
        <v>158</v>
      </c>
      <c r="J12" s="3">
        <v>-0.22520497591317901</v>
      </c>
      <c r="K12" s="4">
        <v>0.38034896016919301</v>
      </c>
      <c r="M12" s="41"/>
      <c r="O12" s="1"/>
    </row>
    <row r="13" spans="1:15" x14ac:dyDescent="0.25">
      <c r="A13" s="5" t="s">
        <v>16</v>
      </c>
      <c r="B13" s="3">
        <v>0.55551509827246004</v>
      </c>
      <c r="C13" s="5" t="s">
        <v>16</v>
      </c>
      <c r="D13" s="4">
        <v>0.491253825724424</v>
      </c>
      <c r="E13" s="3" t="s">
        <v>17</v>
      </c>
      <c r="F13" s="3">
        <v>0.123318760634558</v>
      </c>
      <c r="G13" s="5"/>
      <c r="H13" s="4"/>
      <c r="I13" s="5" t="s">
        <v>159</v>
      </c>
      <c r="J13" s="3">
        <v>-0.19625044472179901</v>
      </c>
      <c r="K13" s="4">
        <v>0.17042650687345801</v>
      </c>
    </row>
    <row r="14" spans="1:15" x14ac:dyDescent="0.25">
      <c r="A14" s="5" t="s">
        <v>17</v>
      </c>
      <c r="B14" s="3">
        <v>0.74761703621270803</v>
      </c>
      <c r="C14" s="5" t="s">
        <v>17</v>
      </c>
      <c r="D14" s="4">
        <v>0.562333781005111</v>
      </c>
      <c r="E14" s="3" t="s">
        <v>18</v>
      </c>
      <c r="F14" s="3">
        <v>0.187531749263468</v>
      </c>
      <c r="G14" s="5"/>
      <c r="H14" s="4"/>
      <c r="I14" s="5" t="s">
        <v>160</v>
      </c>
      <c r="J14" s="3">
        <v>-4.7829959030615002E-2</v>
      </c>
      <c r="K14" s="4">
        <v>8.8138879097638304E-2</v>
      </c>
    </row>
    <row r="15" spans="1:15" x14ac:dyDescent="0.25">
      <c r="A15" s="5" t="s">
        <v>18</v>
      </c>
      <c r="B15" s="3">
        <v>0.89450330242669496</v>
      </c>
      <c r="C15" s="5" t="s">
        <v>18</v>
      </c>
      <c r="D15" s="4">
        <v>0.71575207079682901</v>
      </c>
      <c r="E15" s="3" t="s">
        <v>29</v>
      </c>
      <c r="F15" s="3">
        <v>8.4162311062377902E-4</v>
      </c>
      <c r="G15" s="5"/>
      <c r="H15" s="4"/>
      <c r="I15" s="5" t="s">
        <v>7</v>
      </c>
      <c r="J15" s="3">
        <v>0.48746198474872099</v>
      </c>
      <c r="K15" s="4">
        <v>5.0281988015509302E-2</v>
      </c>
    </row>
    <row r="16" spans="1:15" x14ac:dyDescent="0.25">
      <c r="A16" s="5" t="s">
        <v>10</v>
      </c>
      <c r="B16" s="3">
        <v>6.0679898729719799</v>
      </c>
      <c r="C16" s="5" t="s">
        <v>10</v>
      </c>
      <c r="D16" s="4">
        <v>4.3868657463673904</v>
      </c>
      <c r="E16" s="3" t="s">
        <v>30</v>
      </c>
      <c r="F16" s="3">
        <v>3.6056277918880301E-3</v>
      </c>
      <c r="G16" s="5"/>
      <c r="H16" s="4"/>
      <c r="I16" s="5" t="s">
        <v>161</v>
      </c>
      <c r="J16" s="3">
        <v>0.13742070653902799</v>
      </c>
      <c r="K16" s="4">
        <v>0.397497356362355</v>
      </c>
    </row>
    <row r="17" spans="1:13" x14ac:dyDescent="0.25">
      <c r="A17" s="5" t="s">
        <v>11</v>
      </c>
      <c r="B17" s="3">
        <v>-0.805415689954876</v>
      </c>
      <c r="C17" s="5" t="s">
        <v>11</v>
      </c>
      <c r="D17" s="4">
        <v>-0.72385684083462298</v>
      </c>
      <c r="E17" s="3" t="s">
        <v>12</v>
      </c>
      <c r="F17" s="3">
        <v>-0.186658456107545</v>
      </c>
      <c r="G17" s="5"/>
      <c r="H17" s="4"/>
      <c r="I17" s="5" t="s">
        <v>162</v>
      </c>
      <c r="J17" s="3">
        <v>0.17940540164059601</v>
      </c>
      <c r="K17" s="4">
        <v>8.11244272118435E-2</v>
      </c>
      <c r="M17" s="1"/>
    </row>
    <row r="18" spans="1:13" x14ac:dyDescent="0.25">
      <c r="A18" s="5" t="s">
        <v>12</v>
      </c>
      <c r="B18" s="3">
        <v>-0.377529292318733</v>
      </c>
      <c r="C18" s="5" t="s">
        <v>12</v>
      </c>
      <c r="D18" s="4">
        <v>-0.32090455789884298</v>
      </c>
      <c r="E18" s="3" t="s">
        <v>23</v>
      </c>
      <c r="F18" s="3">
        <v>1.9489466051970899E-3</v>
      </c>
      <c r="G18" s="5"/>
      <c r="H18" s="4"/>
      <c r="I18" s="5" t="s">
        <v>163</v>
      </c>
      <c r="J18" s="3">
        <v>-7.1151167407143001E-2</v>
      </c>
      <c r="K18" s="4">
        <v>5.1921043355657399E-2</v>
      </c>
    </row>
    <row r="19" spans="1:13" x14ac:dyDescent="0.25">
      <c r="A19" s="5" t="s">
        <v>13</v>
      </c>
      <c r="B19" s="3">
        <v>0.33295633351591097</v>
      </c>
      <c r="C19" s="5" t="s">
        <v>23</v>
      </c>
      <c r="D19" s="4">
        <v>2.4002071983798001E-2</v>
      </c>
      <c r="E19" s="3"/>
      <c r="F19" s="3"/>
      <c r="G19" s="5"/>
      <c r="H19" s="4"/>
      <c r="I19" s="5" t="s">
        <v>164</v>
      </c>
      <c r="J19" s="3">
        <v>0.22163199994086999</v>
      </c>
      <c r="K19" s="4">
        <v>7.2858653507225896E-2</v>
      </c>
    </row>
    <row r="20" spans="1:13" s="1" customFormat="1" x14ac:dyDescent="0.25">
      <c r="A20" s="5"/>
      <c r="B20" s="3"/>
      <c r="C20" s="5"/>
      <c r="D20" s="4"/>
      <c r="E20" s="3"/>
      <c r="F20" s="3"/>
      <c r="G20" s="5"/>
      <c r="H20" s="4"/>
      <c r="I20" s="35" t="s">
        <v>165</v>
      </c>
      <c r="J20" s="3">
        <v>0.131628886891377</v>
      </c>
      <c r="K20" s="4">
        <v>0.113711667254142</v>
      </c>
    </row>
    <row r="21" spans="1:13" s="1" customFormat="1" x14ac:dyDescent="0.25">
      <c r="A21" s="5"/>
      <c r="B21" s="3"/>
      <c r="C21" s="5"/>
      <c r="D21" s="4"/>
      <c r="E21" s="3"/>
      <c r="F21" s="3"/>
      <c r="G21" s="5"/>
      <c r="H21" s="4"/>
      <c r="I21" s="35" t="s">
        <v>166</v>
      </c>
      <c r="J21" s="3">
        <v>0.246397917677906</v>
      </c>
      <c r="K21" s="4">
        <v>4.7849841381741302E-2</v>
      </c>
    </row>
    <row r="22" spans="1:13" s="1" customFormat="1" x14ac:dyDescent="0.25">
      <c r="A22" s="5"/>
      <c r="B22" s="3"/>
      <c r="C22" s="5"/>
      <c r="D22" s="4"/>
      <c r="E22" s="3"/>
      <c r="F22" s="3"/>
      <c r="G22" s="5"/>
      <c r="H22" s="4"/>
      <c r="I22" s="35" t="s">
        <v>167</v>
      </c>
      <c r="J22" s="3">
        <v>0.42994469384521899</v>
      </c>
      <c r="K22" s="4">
        <v>0.117747620726119</v>
      </c>
    </row>
    <row r="23" spans="1:13" s="1" customFormat="1" x14ac:dyDescent="0.25">
      <c r="A23" s="5"/>
      <c r="B23" s="3"/>
      <c r="C23" s="5"/>
      <c r="D23" s="4"/>
      <c r="E23" s="3"/>
      <c r="F23" s="3"/>
      <c r="G23" s="5"/>
      <c r="H23" s="4"/>
      <c r="I23" s="35" t="s">
        <v>168</v>
      </c>
      <c r="J23" s="3">
        <v>9.3226952325518697E-2</v>
      </c>
      <c r="K23" s="4">
        <v>7.3246387028551296E-2</v>
      </c>
    </row>
    <row r="24" spans="1:13" s="1" customFormat="1" x14ac:dyDescent="0.25">
      <c r="A24" s="5"/>
      <c r="B24" s="3"/>
      <c r="C24" s="5"/>
      <c r="D24" s="4"/>
      <c r="E24" s="3"/>
      <c r="F24" s="3"/>
      <c r="G24" s="5"/>
      <c r="H24" s="4"/>
      <c r="I24" s="35" t="s">
        <v>169</v>
      </c>
      <c r="J24" s="3">
        <v>0.38107113780103602</v>
      </c>
      <c r="K24" s="4">
        <v>2.67007402185407E-2</v>
      </c>
    </row>
    <row r="25" spans="1:13" s="1" customFormat="1" x14ac:dyDescent="0.25">
      <c r="A25" s="5"/>
      <c r="B25" s="3"/>
      <c r="C25" s="5"/>
      <c r="D25" s="4"/>
      <c r="E25" s="3"/>
      <c r="F25" s="3"/>
      <c r="G25" s="5"/>
      <c r="H25" s="4"/>
      <c r="I25" s="35" t="s">
        <v>170</v>
      </c>
      <c r="J25" s="3">
        <v>0.51307329790363099</v>
      </c>
      <c r="K25" s="4">
        <v>2.2946774762072599E-2</v>
      </c>
    </row>
    <row r="26" spans="1:13" s="1" customFormat="1" x14ac:dyDescent="0.25">
      <c r="A26" s="5"/>
      <c r="B26" s="3"/>
      <c r="C26" s="5"/>
      <c r="D26" s="4"/>
      <c r="E26" s="3"/>
      <c r="F26" s="3"/>
      <c r="G26" s="5"/>
      <c r="H26" s="4"/>
      <c r="I26" s="35" t="s">
        <v>171</v>
      </c>
      <c r="J26" s="3">
        <v>0.52322377777969797</v>
      </c>
      <c r="K26" s="4">
        <v>9.7321113852661303E-2</v>
      </c>
    </row>
    <row r="27" spans="1:13" x14ac:dyDescent="0.25">
      <c r="A27" s="5"/>
      <c r="B27" s="3"/>
      <c r="C27" s="5"/>
      <c r="D27" s="4"/>
      <c r="E27" s="3"/>
      <c r="F27" s="3"/>
      <c r="G27" s="5"/>
      <c r="H27" s="4"/>
      <c r="I27" s="35" t="s">
        <v>172</v>
      </c>
      <c r="J27" s="3">
        <v>0.26786535756569202</v>
      </c>
      <c r="K27" s="4">
        <v>0.117941487486782</v>
      </c>
    </row>
    <row r="28" spans="1:13" x14ac:dyDescent="0.25">
      <c r="A28" s="36"/>
      <c r="B28" s="3"/>
      <c r="C28" s="5"/>
      <c r="D28" s="4"/>
      <c r="E28" s="3"/>
      <c r="F28" s="3"/>
      <c r="G28" s="5"/>
      <c r="H28" s="4"/>
      <c r="I28" s="35" t="s">
        <v>12</v>
      </c>
      <c r="J28" s="3">
        <v>-0.178998418054199</v>
      </c>
      <c r="K28" s="4">
        <v>1.53082968236846</v>
      </c>
      <c r="M28" s="1"/>
    </row>
    <row r="29" spans="1:13" x14ac:dyDescent="0.25">
      <c r="A29" s="36"/>
      <c r="B29" s="3"/>
      <c r="C29" s="5"/>
      <c r="D29" s="4"/>
      <c r="E29" s="3"/>
      <c r="F29" s="3"/>
      <c r="G29" s="5"/>
      <c r="H29" s="4"/>
      <c r="I29" s="35" t="s">
        <v>173</v>
      </c>
      <c r="J29" s="3">
        <v>-3.27906958355315E-2</v>
      </c>
      <c r="K29" s="4">
        <v>2.6784966547593401</v>
      </c>
    </row>
    <row r="30" spans="1:13" x14ac:dyDescent="0.25">
      <c r="A30" s="37"/>
      <c r="B30" s="9"/>
      <c r="C30" s="7"/>
      <c r="D30" s="10"/>
      <c r="E30" s="9"/>
      <c r="F30" s="9"/>
      <c r="G30" s="7"/>
      <c r="H30" s="10"/>
      <c r="I30" s="38" t="s">
        <v>174</v>
      </c>
      <c r="J30" s="9">
        <v>6.5628117104567105E-2</v>
      </c>
      <c r="K30" s="10">
        <v>4.6337259753700097</v>
      </c>
    </row>
    <row r="31" spans="1:13" x14ac:dyDescent="0.25">
      <c r="A31" s="15"/>
    </row>
    <row r="32" spans="1:13" x14ac:dyDescent="0.25">
      <c r="A32" s="49" t="s">
        <v>254</v>
      </c>
    </row>
    <row r="33" spans="1:1" x14ac:dyDescent="0.25">
      <c r="A33" s="49" t="s">
        <v>255</v>
      </c>
    </row>
    <row r="34" spans="1:1" x14ac:dyDescent="0.25">
      <c r="A34" s="15" t="s">
        <v>256</v>
      </c>
    </row>
    <row r="35" spans="1:1" x14ac:dyDescent="0.25">
      <c r="A35" s="15" t="s">
        <v>257</v>
      </c>
    </row>
    <row r="36" spans="1:1" x14ac:dyDescent="0.25">
      <c r="A36" s="15" t="s">
        <v>272</v>
      </c>
    </row>
  </sheetData>
  <mergeCells count="5">
    <mergeCell ref="A2:B2"/>
    <mergeCell ref="C2:D2"/>
    <mergeCell ref="E2:F2"/>
    <mergeCell ref="G2:H2"/>
    <mergeCell ref="I2: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62"/>
  <sheetViews>
    <sheetView workbookViewId="0"/>
  </sheetViews>
  <sheetFormatPr defaultRowHeight="15" x14ac:dyDescent="0.25"/>
  <cols>
    <col min="1" max="3" width="10.7109375" style="1" customWidth="1"/>
    <col min="4" max="10" width="10.7109375" customWidth="1"/>
  </cols>
  <sheetData>
    <row r="1" spans="1:10" s="1" customFormat="1" x14ac:dyDescent="0.25">
      <c r="A1" s="32" t="s">
        <v>39</v>
      </c>
    </row>
    <row r="2" spans="1:10" s="1" customFormat="1" x14ac:dyDescent="0.25">
      <c r="A2" s="53" t="s">
        <v>36</v>
      </c>
      <c r="B2" s="53"/>
      <c r="C2" s="53"/>
      <c r="D2" s="53"/>
      <c r="E2" s="53"/>
      <c r="F2" s="53" t="s">
        <v>37</v>
      </c>
      <c r="G2" s="53"/>
      <c r="H2" s="53"/>
      <c r="I2" s="53"/>
      <c r="J2" s="53"/>
    </row>
    <row r="3" spans="1:10" s="1" customFormat="1" x14ac:dyDescent="0.25">
      <c r="A3" s="56" t="s">
        <v>32</v>
      </c>
      <c r="B3" s="53" t="s">
        <v>0</v>
      </c>
      <c r="C3" s="53"/>
      <c r="D3" s="53" t="s">
        <v>31</v>
      </c>
      <c r="E3" s="53"/>
      <c r="F3" s="56" t="s">
        <v>32</v>
      </c>
      <c r="G3" s="53" t="s">
        <v>35</v>
      </c>
      <c r="H3" s="53"/>
      <c r="I3" s="53" t="s">
        <v>31</v>
      </c>
      <c r="J3" s="53"/>
    </row>
    <row r="4" spans="1:10" x14ac:dyDescent="0.25">
      <c r="A4" s="56"/>
      <c r="B4" s="11" t="s">
        <v>33</v>
      </c>
      <c r="C4" s="11" t="s">
        <v>34</v>
      </c>
      <c r="D4" s="11" t="s">
        <v>33</v>
      </c>
      <c r="E4" s="11" t="s">
        <v>34</v>
      </c>
      <c r="F4" s="56"/>
      <c r="G4" s="11" t="s">
        <v>33</v>
      </c>
      <c r="H4" s="11" t="s">
        <v>34</v>
      </c>
      <c r="I4" s="11" t="s">
        <v>33</v>
      </c>
      <c r="J4" s="11" t="s">
        <v>34</v>
      </c>
    </row>
    <row r="5" spans="1:10" x14ac:dyDescent="0.25">
      <c r="A5" s="5">
        <v>0.40273972602739699</v>
      </c>
      <c r="B5" s="6">
        <v>1.66345921370714E-15</v>
      </c>
      <c r="C5" s="3">
        <v>1</v>
      </c>
      <c r="D5" s="3">
        <v>-1.05312404268961E-3</v>
      </c>
      <c r="E5" s="3">
        <v>1</v>
      </c>
      <c r="F5" s="5">
        <v>8.2135523613963007E-3</v>
      </c>
      <c r="G5" s="2">
        <v>1.6839711954526699E-12</v>
      </c>
      <c r="H5" s="1">
        <v>1</v>
      </c>
      <c r="I5" s="3">
        <v>0</v>
      </c>
      <c r="J5" s="4">
        <v>1</v>
      </c>
    </row>
    <row r="6" spans="1:10" x14ac:dyDescent="0.25">
      <c r="A6" s="5">
        <v>0.41643835616438402</v>
      </c>
      <c r="B6" s="6">
        <v>1.6636684866893499E-15</v>
      </c>
      <c r="C6" s="3">
        <v>0.999999999999998</v>
      </c>
      <c r="D6" s="6">
        <v>2.2881590312497198E-6</v>
      </c>
      <c r="E6" s="3">
        <v>0.99999771184358699</v>
      </c>
      <c r="F6" s="5">
        <v>1.9164955509924701E-2</v>
      </c>
      <c r="G6" s="2">
        <v>1.68411308470383E-12</v>
      </c>
      <c r="H6" s="1">
        <v>0.99999999999831601</v>
      </c>
      <c r="I6" s="6">
        <v>2.2820363511815901E-6</v>
      </c>
      <c r="J6" s="4">
        <v>0.99999771796625303</v>
      </c>
    </row>
    <row r="7" spans="1:10" x14ac:dyDescent="0.25">
      <c r="A7" s="5">
        <v>0.52602739726027403</v>
      </c>
      <c r="B7" s="6">
        <v>1.6677595170872299E-15</v>
      </c>
      <c r="C7" s="3">
        <v>0.999999999999997</v>
      </c>
      <c r="D7" s="6">
        <v>3.6645896116461199E-5</v>
      </c>
      <c r="E7" s="3">
        <v>0.99996106670277296</v>
      </c>
      <c r="F7" s="5">
        <v>8.2135523613962994E-2</v>
      </c>
      <c r="G7" s="2">
        <v>1.68452781709276E-12</v>
      </c>
      <c r="H7" s="1">
        <v>0.99999999999663103</v>
      </c>
      <c r="I7" s="6">
        <v>3.4232672712730498E-6</v>
      </c>
      <c r="J7" s="4">
        <v>0.999994294712653</v>
      </c>
    </row>
    <row r="8" spans="1:10" x14ac:dyDescent="0.25">
      <c r="A8" s="5">
        <v>0.54794520547945202</v>
      </c>
      <c r="B8" s="6">
        <v>1.66914185006286E-15</v>
      </c>
      <c r="C8" s="3">
        <v>0.999999999999995</v>
      </c>
      <c r="D8" s="6">
        <v>6.8801220958430898E-6</v>
      </c>
      <c r="E8" s="3">
        <v>0.99995418687221005</v>
      </c>
      <c r="F8" s="5">
        <v>8.7611225188227199E-2</v>
      </c>
      <c r="G8" s="2">
        <v>1.6848988055835999E-12</v>
      </c>
      <c r="H8" s="1">
        <v>0.99999999999494604</v>
      </c>
      <c r="I8" s="6">
        <v>4.5648785758443199E-6</v>
      </c>
      <c r="J8" s="4">
        <v>0.99998972987054002</v>
      </c>
    </row>
    <row r="9" spans="1:10" x14ac:dyDescent="0.25">
      <c r="A9" s="5">
        <v>0.56712328767123299</v>
      </c>
      <c r="B9" s="6">
        <v>1.6691971474811E-15</v>
      </c>
      <c r="C9" s="3">
        <v>0.99999999999999301</v>
      </c>
      <c r="D9" s="6">
        <v>2.2938667585720899E-6</v>
      </c>
      <c r="E9" s="3">
        <v>0.99995189311317101</v>
      </c>
      <c r="F9" s="5">
        <v>0.136892539356605</v>
      </c>
      <c r="G9" s="2">
        <v>1.6861443475662301E-12</v>
      </c>
      <c r="H9" s="1">
        <v>0.99999999999325995</v>
      </c>
      <c r="I9" s="6">
        <v>1.2558280615554599E-5</v>
      </c>
      <c r="J9" s="4">
        <v>0.99997717179775303</v>
      </c>
    </row>
    <row r="10" spans="1:10" x14ac:dyDescent="0.25">
      <c r="A10" s="5">
        <v>0.61643835616438403</v>
      </c>
      <c r="B10" s="6">
        <v>1.66990861130197E-15</v>
      </c>
      <c r="C10" s="3">
        <v>0.99999999999999201</v>
      </c>
      <c r="D10" s="6">
        <v>1.1472394391385701E-5</v>
      </c>
      <c r="E10" s="3">
        <v>0.99994042133648597</v>
      </c>
      <c r="F10" s="5">
        <v>0.15605749486653001</v>
      </c>
      <c r="G10" s="2">
        <v>1.68694226762096E-12</v>
      </c>
      <c r="H10" s="1">
        <v>0.99999999999157296</v>
      </c>
      <c r="I10" s="6">
        <v>5.7106138004581797E-6</v>
      </c>
      <c r="J10" s="4">
        <v>0.99997146133062098</v>
      </c>
    </row>
    <row r="11" spans="1:10" x14ac:dyDescent="0.25">
      <c r="A11" s="5">
        <v>0.62191780821917797</v>
      </c>
      <c r="B11" s="6">
        <v>1.6703705358711699E-15</v>
      </c>
      <c r="C11" s="3">
        <v>0.99999999999999001</v>
      </c>
      <c r="D11" s="6">
        <v>2.29556552542936E-6</v>
      </c>
      <c r="E11" s="3">
        <v>0.99993812591036102</v>
      </c>
      <c r="F11" s="5">
        <v>0.17796030116358699</v>
      </c>
      <c r="G11" s="2">
        <v>1.6871120426983899E-12</v>
      </c>
      <c r="H11" s="1">
        <v>0.99999999998988598</v>
      </c>
      <c r="I11" s="6">
        <v>2.2847124791462E-6</v>
      </c>
      <c r="J11" s="4">
        <v>0.99996917668595497</v>
      </c>
    </row>
    <row r="12" spans="1:10" x14ac:dyDescent="0.25">
      <c r="A12" s="5">
        <v>0.64109589041095905</v>
      </c>
      <c r="B12" s="6">
        <v>1.6708299408029099E-15</v>
      </c>
      <c r="C12" s="3">
        <v>0.99999999999998801</v>
      </c>
      <c r="D12" s="6">
        <v>6.8881223829974104E-6</v>
      </c>
      <c r="E12" s="3">
        <v>0.99993123823789598</v>
      </c>
      <c r="F12" s="5">
        <v>0.18891170431211499</v>
      </c>
      <c r="G12" s="2">
        <v>1.6872805077384301E-12</v>
      </c>
      <c r="H12" s="1">
        <v>0.999999999988199</v>
      </c>
      <c r="I12" s="6">
        <v>1.1424121507448701E-6</v>
      </c>
      <c r="J12" s="4">
        <v>0.99996803430966896</v>
      </c>
    </row>
    <row r="13" spans="1:10" x14ac:dyDescent="0.25">
      <c r="A13" s="5">
        <v>0.64931506849315102</v>
      </c>
      <c r="B13" s="6">
        <v>1.6712530498133101E-15</v>
      </c>
      <c r="C13" s="3">
        <v>0.99999999999998701</v>
      </c>
      <c r="D13" s="6">
        <v>2.2968855849856302E-6</v>
      </c>
      <c r="E13" s="3">
        <v>0.99992894151288703</v>
      </c>
      <c r="F13" s="5">
        <v>0.19438740588637901</v>
      </c>
      <c r="G13" s="2">
        <v>1.6873307675456001E-12</v>
      </c>
      <c r="H13" s="1">
        <v>0.99999999998651201</v>
      </c>
      <c r="I13" s="3">
        <v>0</v>
      </c>
      <c r="J13" s="4">
        <v>0.99996803430966896</v>
      </c>
    </row>
    <row r="14" spans="1:10" x14ac:dyDescent="0.25">
      <c r="A14" s="5">
        <v>0.72328767123287696</v>
      </c>
      <c r="B14" s="6">
        <v>1.6725828211025601E-15</v>
      </c>
      <c r="C14" s="3">
        <v>0.99999999999998501</v>
      </c>
      <c r="D14" s="6">
        <v>1.1489366471985101E-5</v>
      </c>
      <c r="E14" s="3">
        <v>0.99991745302882995</v>
      </c>
      <c r="F14" s="5">
        <v>0.205338809034908</v>
      </c>
      <c r="G14" s="2">
        <v>1.6875189611940099E-12</v>
      </c>
      <c r="H14" s="1">
        <v>0.99999999998482403</v>
      </c>
      <c r="I14" s="6">
        <v>2.2849208419013299E-6</v>
      </c>
      <c r="J14" s="4">
        <v>0.99996574946447703</v>
      </c>
    </row>
    <row r="15" spans="1:10" x14ac:dyDescent="0.25">
      <c r="A15" s="5">
        <v>0.72602739726027399</v>
      </c>
      <c r="B15" s="6">
        <v>1.67283048181316E-15</v>
      </c>
      <c r="C15" s="3">
        <v>0.99999999999998301</v>
      </c>
      <c r="D15" s="6">
        <v>1.14930089341753E-6</v>
      </c>
      <c r="E15" s="3">
        <v>0.99991630382346797</v>
      </c>
      <c r="F15" s="5">
        <v>0.210814510609172</v>
      </c>
      <c r="G15" s="2">
        <v>1.6875792598435601E-12</v>
      </c>
      <c r="H15" s="1">
        <v>0.99999999998313704</v>
      </c>
      <c r="I15" s="6">
        <v>1.1425156319087699E-6</v>
      </c>
      <c r="J15" s="4">
        <v>0.99996460698862899</v>
      </c>
    </row>
    <row r="16" spans="1:10" x14ac:dyDescent="0.25">
      <c r="A16" s="5">
        <v>0.75342465753424703</v>
      </c>
      <c r="B16" s="6">
        <v>1.67320487826841E-15</v>
      </c>
      <c r="C16" s="3">
        <v>0.99999999999998201</v>
      </c>
      <c r="D16" s="6">
        <v>6.8968552316426404E-6</v>
      </c>
      <c r="E16" s="3">
        <v>0.99990940756925795</v>
      </c>
      <c r="F16" s="5">
        <v>0.229979466119097</v>
      </c>
      <c r="G16" s="2">
        <v>1.6876363189278999E-12</v>
      </c>
      <c r="H16" s="1">
        <v>0.99999999998144895</v>
      </c>
      <c r="I16" s="3">
        <v>0</v>
      </c>
      <c r="J16" s="4">
        <v>0.99996460698862899</v>
      </c>
    </row>
    <row r="17" spans="1:10" x14ac:dyDescent="0.25">
      <c r="A17" s="5">
        <v>0.82739726027397298</v>
      </c>
      <c r="B17" s="6">
        <v>1.6756589694207301E-15</v>
      </c>
      <c r="C17" s="3">
        <v>0.99999999999998002</v>
      </c>
      <c r="D17" s="6">
        <v>2.0701993569835402E-5</v>
      </c>
      <c r="E17" s="3">
        <v>0.99988870766539795</v>
      </c>
      <c r="F17" s="5">
        <v>0.23271731690622899</v>
      </c>
      <c r="G17" s="2">
        <v>1.68770927139449E-12</v>
      </c>
      <c r="H17" s="1">
        <v>0.99999999997976097</v>
      </c>
      <c r="I17" s="3">
        <v>0</v>
      </c>
      <c r="J17" s="4">
        <v>0.99996460698862899</v>
      </c>
    </row>
    <row r="18" spans="1:10" x14ac:dyDescent="0.25">
      <c r="A18" s="5">
        <v>0.83013698630137001</v>
      </c>
      <c r="B18" s="6">
        <v>1.6758026681127401E-15</v>
      </c>
      <c r="C18" s="3">
        <v>0.99999999999997802</v>
      </c>
      <c r="D18" s="3">
        <v>0</v>
      </c>
      <c r="E18" s="3">
        <v>0.99988870766539795</v>
      </c>
      <c r="F18" s="5">
        <v>0.23819301848049301</v>
      </c>
      <c r="G18" s="2">
        <v>1.68788849215431E-12</v>
      </c>
      <c r="H18" s="1">
        <v>0.99999999997807298</v>
      </c>
      <c r="I18" s="6">
        <v>1.1425520857872401E-6</v>
      </c>
      <c r="J18" s="4">
        <v>0.99996346447763496</v>
      </c>
    </row>
    <row r="19" spans="1:10" x14ac:dyDescent="0.25">
      <c r="A19" s="5">
        <v>0.86027397260273997</v>
      </c>
      <c r="B19" s="6">
        <v>1.6764435316157899E-15</v>
      </c>
      <c r="C19" s="3">
        <v>0.99999999999997702</v>
      </c>
      <c r="D19" s="6">
        <v>9.2095193638645603E-6</v>
      </c>
      <c r="E19" s="3">
        <v>0.99987949921338504</v>
      </c>
      <c r="F19" s="5">
        <v>0.26283367556468201</v>
      </c>
      <c r="G19" s="2">
        <v>1.68809770459324E-12</v>
      </c>
      <c r="H19" s="1">
        <v>0.999999999976385</v>
      </c>
      <c r="I19" s="6">
        <v>3.4278546200971102E-6</v>
      </c>
      <c r="J19" s="4">
        <v>0.99996003675412803</v>
      </c>
    </row>
    <row r="20" spans="1:10" x14ac:dyDescent="0.25">
      <c r="A20" s="5">
        <v>0.87671232876712302</v>
      </c>
      <c r="B20" s="6">
        <v>3.35367317452722E-15</v>
      </c>
      <c r="C20" s="3">
        <v>0.99999999999997302</v>
      </c>
      <c r="D20" s="6">
        <v>5.7575613367162096E-6</v>
      </c>
      <c r="E20" s="3">
        <v>0.999873742362412</v>
      </c>
      <c r="F20" s="5">
        <v>0.284736481861739</v>
      </c>
      <c r="G20" s="2">
        <v>1.68899806271558E-12</v>
      </c>
      <c r="H20" s="1">
        <v>0.99999999997469602</v>
      </c>
      <c r="I20" s="6">
        <v>8.0002219634079906E-6</v>
      </c>
      <c r="J20" s="4">
        <v>0.99995203688388001</v>
      </c>
    </row>
    <row r="21" spans="1:10" x14ac:dyDescent="0.25">
      <c r="A21" s="5">
        <v>0.87945205479452104</v>
      </c>
      <c r="B21" s="6">
        <v>1.6769654020515899E-15</v>
      </c>
      <c r="C21" s="3">
        <v>0.99999999999997202</v>
      </c>
      <c r="D21" s="6">
        <v>2.30351375620893E-6</v>
      </c>
      <c r="E21" s="3">
        <v>0.99987143914214505</v>
      </c>
      <c r="F21" s="5">
        <v>0.29295003422313498</v>
      </c>
      <c r="G21" s="2">
        <v>1.68924698556596E-12</v>
      </c>
      <c r="H21" s="1">
        <v>0.99999999997300704</v>
      </c>
      <c r="I21" s="6">
        <v>2.2864607355765E-6</v>
      </c>
      <c r="J21" s="4">
        <v>0.99994975053542401</v>
      </c>
    </row>
    <row r="22" spans="1:10" x14ac:dyDescent="0.25">
      <c r="A22" s="5">
        <v>0.89041095890411004</v>
      </c>
      <c r="B22" s="6">
        <v>1.67720663043315E-15</v>
      </c>
      <c r="C22" s="3">
        <v>0.99999999999997002</v>
      </c>
      <c r="D22" s="6">
        <v>4.6079839060506098E-6</v>
      </c>
      <c r="E22" s="3">
        <v>0.99986683176126101</v>
      </c>
      <c r="F22" s="5">
        <v>0.29842573579739901</v>
      </c>
      <c r="G22" s="2">
        <v>1.68931404113391E-12</v>
      </c>
      <c r="H22" s="1">
        <v>0.99999999997131805</v>
      </c>
      <c r="I22" s="6">
        <v>1.1432727246666099E-6</v>
      </c>
      <c r="J22" s="4">
        <v>0.99994860732080104</v>
      </c>
    </row>
    <row r="23" spans="1:10" x14ac:dyDescent="0.25">
      <c r="A23" s="5">
        <v>0.920547945205479</v>
      </c>
      <c r="B23" s="6">
        <v>1.6781446719809899E-15</v>
      </c>
      <c r="C23" s="3">
        <v>0.99999999999996803</v>
      </c>
      <c r="D23" s="6">
        <v>9.2199205178778101E-6</v>
      </c>
      <c r="E23" s="3">
        <v>0.99985761311104104</v>
      </c>
      <c r="F23" s="5">
        <v>0.30390143737166297</v>
      </c>
      <c r="G23" s="2">
        <v>1.6894586978457301E-12</v>
      </c>
      <c r="H23" s="1">
        <v>0.99999999996962796</v>
      </c>
      <c r="I23" s="3">
        <v>0</v>
      </c>
      <c r="J23" s="4">
        <v>0.99994860732080104</v>
      </c>
    </row>
    <row r="24" spans="1:10" x14ac:dyDescent="0.25">
      <c r="A24" s="5">
        <v>0.95068493150684896</v>
      </c>
      <c r="B24" s="6">
        <v>1.6792055660811399E-15</v>
      </c>
      <c r="C24" s="3">
        <v>0.99999999999996703</v>
      </c>
      <c r="D24" s="6">
        <v>9.2246157104168708E-6</v>
      </c>
      <c r="E24" s="3">
        <v>0.99984838985133495</v>
      </c>
      <c r="F24" s="5">
        <v>0.34223134839151298</v>
      </c>
      <c r="G24" s="2">
        <v>1.68978293817252E-12</v>
      </c>
      <c r="H24" s="1">
        <v>0.99999999996793798</v>
      </c>
      <c r="I24" s="6">
        <v>5.7168593438260298E-6</v>
      </c>
      <c r="J24" s="4">
        <v>0.99994289077160303</v>
      </c>
    </row>
    <row r="25" spans="1:10" x14ac:dyDescent="0.25">
      <c r="A25" s="5">
        <v>1.02191780821918</v>
      </c>
      <c r="B25" s="6">
        <v>1.6798972170767799E-15</v>
      </c>
      <c r="C25" s="3">
        <v>0.99999999999996503</v>
      </c>
      <c r="D25" s="6">
        <v>1.6150130114742199E-5</v>
      </c>
      <c r="E25" s="3">
        <v>0.99983224230013701</v>
      </c>
      <c r="F25" s="5">
        <v>0.358658453114305</v>
      </c>
      <c r="G25" s="2">
        <v>1.6902482212662901E-12</v>
      </c>
      <c r="H25" s="1">
        <v>0.999999999966248</v>
      </c>
      <c r="I25" s="6">
        <v>2.2870420858637699E-6</v>
      </c>
      <c r="J25" s="4">
        <v>0.99994060386274297</v>
      </c>
    </row>
    <row r="26" spans="1:10" x14ac:dyDescent="0.25">
      <c r="A26" s="5">
        <v>1.0301369863013701</v>
      </c>
      <c r="B26" s="6">
        <v>1.680251787312E-15</v>
      </c>
      <c r="C26" s="3">
        <v>0.99999999999996303</v>
      </c>
      <c r="D26" s="6">
        <v>1.1539498112553E-6</v>
      </c>
      <c r="E26" s="3">
        <v>0.99983108854457603</v>
      </c>
      <c r="F26" s="5">
        <v>0.36413415468856902</v>
      </c>
      <c r="G26" s="2">
        <v>1.69032576068956E-12</v>
      </c>
      <c r="H26" s="1">
        <v>0.99999999996455802</v>
      </c>
      <c r="I26" s="3">
        <v>0</v>
      </c>
      <c r="J26" s="4">
        <v>0.99994060386274297</v>
      </c>
    </row>
    <row r="27" spans="1:10" x14ac:dyDescent="0.25">
      <c r="A27" s="5">
        <v>1.0383561643835599</v>
      </c>
      <c r="B27" s="6">
        <v>1.6806558321872401E-15</v>
      </c>
      <c r="C27" s="3">
        <v>0.99999999999996103</v>
      </c>
      <c r="D27" s="6">
        <v>3.4623142626400801E-6</v>
      </c>
      <c r="E27" s="3">
        <v>0.99982762682113002</v>
      </c>
      <c r="F27" s="5">
        <v>0.36687200547570198</v>
      </c>
      <c r="G27" s="2">
        <v>1.69052778642525E-12</v>
      </c>
      <c r="H27" s="1">
        <v>0.99999999996286704</v>
      </c>
      <c r="I27" s="6">
        <v>2.28716962852759E-6</v>
      </c>
      <c r="J27" s="4">
        <v>0.99993831683157897</v>
      </c>
    </row>
    <row r="28" spans="1:10" x14ac:dyDescent="0.25">
      <c r="A28" s="5">
        <v>1.04657534246575</v>
      </c>
      <c r="B28" s="6">
        <v>1.68145178200308E-15</v>
      </c>
      <c r="C28" s="3">
        <v>0.99999999999996003</v>
      </c>
      <c r="D28" s="3">
        <v>0</v>
      </c>
      <c r="E28" s="3">
        <v>0.99982762682113002</v>
      </c>
      <c r="F28" s="5">
        <v>0.372347707049966</v>
      </c>
      <c r="G28" s="2">
        <v>1.69055797987998E-12</v>
      </c>
      <c r="H28" s="1">
        <v>0.99999999996117706</v>
      </c>
      <c r="I28" s="6">
        <v>1.14361441421013E-6</v>
      </c>
      <c r="J28" s="4">
        <v>0.99993717328836096</v>
      </c>
    </row>
    <row r="29" spans="1:10" x14ac:dyDescent="0.25">
      <c r="A29" s="5">
        <v>1.0602739726027399</v>
      </c>
      <c r="B29" s="6">
        <v>1.6815044488824701E-15</v>
      </c>
      <c r="C29" s="3">
        <v>0.99999999999995803</v>
      </c>
      <c r="D29" s="3">
        <v>0</v>
      </c>
      <c r="E29" s="3">
        <v>0.99982762682113002</v>
      </c>
      <c r="F29" s="5">
        <v>0.38603696098562601</v>
      </c>
      <c r="G29" s="2">
        <v>1.69101739249826E-12</v>
      </c>
      <c r="H29" s="1">
        <v>0.99999999995948596</v>
      </c>
      <c r="I29" s="6">
        <v>5.7186778479709799E-6</v>
      </c>
      <c r="J29" s="4">
        <v>0.99993145498614899</v>
      </c>
    </row>
    <row r="30" spans="1:10" x14ac:dyDescent="0.25">
      <c r="A30" s="5">
        <v>1.0849315068493199</v>
      </c>
      <c r="B30" s="6">
        <v>1.6821153521301801E-15</v>
      </c>
      <c r="C30" s="3">
        <v>0.99999999999995604</v>
      </c>
      <c r="D30" s="6">
        <v>8.0833331282616096E-6</v>
      </c>
      <c r="E30" s="3">
        <v>0.99981954491401603</v>
      </c>
      <c r="F30" s="5">
        <v>0.39972621492128702</v>
      </c>
      <c r="G30" s="2">
        <v>3.3829840228276299E-12</v>
      </c>
      <c r="H30" s="1">
        <v>0.999999999956103</v>
      </c>
      <c r="I30" s="6">
        <v>2.2877729501788801E-6</v>
      </c>
      <c r="J30" s="4">
        <v>0.99992916737263104</v>
      </c>
    </row>
    <row r="31" spans="1:10" x14ac:dyDescent="0.25">
      <c r="A31" s="5">
        <v>1.10958904109589</v>
      </c>
      <c r="B31" s="6">
        <v>1.6821800068374099E-15</v>
      </c>
      <c r="C31" s="3">
        <v>0.99999999999995504</v>
      </c>
      <c r="D31" s="6">
        <v>2.3099912288038201E-6</v>
      </c>
      <c r="E31" s="3">
        <v>0.99981723534230504</v>
      </c>
      <c r="F31" s="5">
        <v>0.40246406570841903</v>
      </c>
      <c r="G31" s="2">
        <v>1.6916724780327301E-12</v>
      </c>
      <c r="H31" s="1">
        <v>0.99999999995441102</v>
      </c>
      <c r="I31" s="6">
        <v>1.1439553747018601E-6</v>
      </c>
      <c r="J31" s="4">
        <v>0.99992802349894006</v>
      </c>
    </row>
    <row r="32" spans="1:10" x14ac:dyDescent="0.25">
      <c r="A32" s="5">
        <v>1.11232876712329</v>
      </c>
      <c r="B32" s="6">
        <v>1.68238524048862E-15</v>
      </c>
      <c r="C32" s="3">
        <v>0.99999999999995304</v>
      </c>
      <c r="D32" s="3">
        <v>0</v>
      </c>
      <c r="E32" s="3">
        <v>0.99981723534230504</v>
      </c>
      <c r="F32" s="5">
        <v>0.41341546885694702</v>
      </c>
      <c r="G32" s="2">
        <v>1.69198763868819E-12</v>
      </c>
      <c r="H32" s="1">
        <v>0.99999999995271904</v>
      </c>
      <c r="I32" s="6">
        <v>4.5761272175323001E-6</v>
      </c>
      <c r="J32" s="4">
        <v>0.99992344771156605</v>
      </c>
    </row>
    <row r="33" spans="1:10" x14ac:dyDescent="0.25">
      <c r="A33" s="5">
        <v>1.13698630136986</v>
      </c>
      <c r="B33" s="6">
        <v>1.6831445616693801E-15</v>
      </c>
      <c r="C33" s="3">
        <v>0.99999999999995104</v>
      </c>
      <c r="D33" s="6">
        <v>9.2430509577381692E-6</v>
      </c>
      <c r="E33" s="3">
        <v>0.99980799402335896</v>
      </c>
      <c r="F33" s="5">
        <v>0.42436687200547601</v>
      </c>
      <c r="G33" s="2">
        <v>3.3847156921787101E-12</v>
      </c>
      <c r="H33" s="1">
        <v>0.99999999994933397</v>
      </c>
      <c r="I33" s="6">
        <v>1.14418294920371E-6</v>
      </c>
      <c r="J33" s="4">
        <v>0.99992230361686096</v>
      </c>
    </row>
    <row r="34" spans="1:10" x14ac:dyDescent="0.25">
      <c r="A34" s="5">
        <v>1.13972602739726</v>
      </c>
      <c r="B34" s="6">
        <v>1.6832183708749799E-15</v>
      </c>
      <c r="C34" s="3">
        <v>0.99999999999995004</v>
      </c>
      <c r="D34" s="6">
        <v>2.3112265785557299E-6</v>
      </c>
      <c r="E34" s="3">
        <v>0.99980568324321994</v>
      </c>
      <c r="F34" s="5">
        <v>0.46817248459958899</v>
      </c>
      <c r="G34" s="2">
        <v>1.6939034446832799E-12</v>
      </c>
      <c r="H34" s="1">
        <v>0.99999999994763999</v>
      </c>
      <c r="I34" s="6">
        <v>1.3735790368058E-5</v>
      </c>
      <c r="J34" s="4">
        <v>0.99990856898804203</v>
      </c>
    </row>
    <row r="35" spans="1:10" x14ac:dyDescent="0.25">
      <c r="A35" s="5">
        <v>1.1506849315068499</v>
      </c>
      <c r="B35" s="6">
        <v>1.6839089988800301E-15</v>
      </c>
      <c r="C35" s="3">
        <v>0.99999999999994804</v>
      </c>
      <c r="D35" s="6">
        <v>2.3117388677048198E-6</v>
      </c>
      <c r="E35" s="3">
        <v>0.99980337195623403</v>
      </c>
      <c r="F35" s="5">
        <v>0.48733744010951402</v>
      </c>
      <c r="G35" s="2">
        <v>1.6947562713861E-12</v>
      </c>
      <c r="H35" s="1">
        <v>0.99999999994594602</v>
      </c>
      <c r="I35" s="6">
        <v>5.7262230838802903E-6</v>
      </c>
      <c r="J35" s="4">
        <v>0.99990284330490597</v>
      </c>
    </row>
    <row r="36" spans="1:10" x14ac:dyDescent="0.25">
      <c r="A36" s="5">
        <v>1.18630136986301</v>
      </c>
      <c r="B36" s="6">
        <v>1.68450052647978E-15</v>
      </c>
      <c r="C36" s="3">
        <v>0.99999999999994604</v>
      </c>
      <c r="D36" s="6">
        <v>1.2719324240332E-5</v>
      </c>
      <c r="E36" s="3">
        <v>0.99979065521384403</v>
      </c>
      <c r="F36" s="5">
        <v>0.49555099247091</v>
      </c>
      <c r="G36" s="2">
        <v>1.6949065611635499E-12</v>
      </c>
      <c r="H36" s="1">
        <v>0.99999999994425104</v>
      </c>
      <c r="I36" s="6">
        <v>2.2909022771089001E-6</v>
      </c>
      <c r="J36" s="4">
        <v>0.99990055262782895</v>
      </c>
    </row>
    <row r="37" spans="1:10" x14ac:dyDescent="0.25">
      <c r="A37" s="5">
        <v>1.1945205479452099</v>
      </c>
      <c r="B37" s="6">
        <v>1.6845197084219801E-15</v>
      </c>
      <c r="C37" s="3">
        <v>0.99999999999994504</v>
      </c>
      <c r="D37" s="6">
        <v>2.31328560136942E-6</v>
      </c>
      <c r="E37" s="3">
        <v>0.99978834241519199</v>
      </c>
      <c r="F37" s="5">
        <v>0.49828884325804201</v>
      </c>
      <c r="G37" s="2">
        <v>1.69503347768733E-12</v>
      </c>
      <c r="H37" s="1">
        <v>0.99999999994255595</v>
      </c>
      <c r="I37" s="6">
        <v>2.2910368655201299E-6</v>
      </c>
      <c r="J37" s="4">
        <v>0.99989826182142505</v>
      </c>
    </row>
    <row r="38" spans="1:10" x14ac:dyDescent="0.25">
      <c r="A38" s="5">
        <v>1.20821917808219</v>
      </c>
      <c r="B38" s="6">
        <v>3.3703207323538302E-15</v>
      </c>
      <c r="C38" s="3">
        <v>0.99999999999994105</v>
      </c>
      <c r="D38" s="3">
        <v>0</v>
      </c>
      <c r="E38" s="3">
        <v>0.99978834241519199</v>
      </c>
      <c r="F38" s="5">
        <v>0.50924024640657095</v>
      </c>
      <c r="G38" s="2">
        <v>1.6950948019774299E-12</v>
      </c>
      <c r="H38" s="1">
        <v>0.99999999994086097</v>
      </c>
      <c r="I38" s="6">
        <v>3.4368187707483299E-6</v>
      </c>
      <c r="J38" s="4">
        <v>0.99989482535821606</v>
      </c>
    </row>
    <row r="39" spans="1:10" x14ac:dyDescent="0.25">
      <c r="A39" s="5">
        <v>1.2109589041095901</v>
      </c>
      <c r="B39" s="6">
        <v>1.68547543939237E-15</v>
      </c>
      <c r="C39" s="3">
        <v>0.99999999999994005</v>
      </c>
      <c r="D39" s="3">
        <v>0</v>
      </c>
      <c r="E39" s="3">
        <v>0.99978834241519199</v>
      </c>
      <c r="F39" s="5">
        <v>0.51197809719370302</v>
      </c>
      <c r="G39" s="2">
        <v>1.6955507872775599E-12</v>
      </c>
      <c r="H39" s="1">
        <v>0.999999999939165</v>
      </c>
      <c r="I39" s="3">
        <v>0</v>
      </c>
      <c r="J39" s="4">
        <v>0.99989482535821606</v>
      </c>
    </row>
    <row r="40" spans="1:10" x14ac:dyDescent="0.25">
      <c r="A40" s="5">
        <v>1.2356164383561601</v>
      </c>
      <c r="B40" s="6">
        <v>1.6861624215862401E-15</v>
      </c>
      <c r="C40" s="3">
        <v>0.99999999999993805</v>
      </c>
      <c r="D40" s="6">
        <v>5.7861993809240202E-6</v>
      </c>
      <c r="E40" s="3">
        <v>0.99978255745723998</v>
      </c>
      <c r="F40" s="5">
        <v>0.51471594798083498</v>
      </c>
      <c r="G40" s="2">
        <v>1.69619250940303E-12</v>
      </c>
      <c r="H40" s="1">
        <v>0.99999999993746902</v>
      </c>
      <c r="I40" s="6">
        <v>3.4370913164841699E-6</v>
      </c>
      <c r="J40" s="4">
        <v>0.99989138863430005</v>
      </c>
    </row>
    <row r="41" spans="1:10" x14ac:dyDescent="0.25">
      <c r="A41" s="5">
        <v>1.2958904109589</v>
      </c>
      <c r="B41" s="6">
        <v>1.68731854000553E-15</v>
      </c>
      <c r="C41" s="3">
        <v>0.99999999999993605</v>
      </c>
      <c r="D41" s="6">
        <v>1.15774388998075E-5</v>
      </c>
      <c r="E41" s="3">
        <v>0.99977098260277197</v>
      </c>
      <c r="F41" s="5">
        <v>0.52292950034223096</v>
      </c>
      <c r="G41" s="2">
        <v>1.69698650345832E-12</v>
      </c>
      <c r="H41" s="1">
        <v>0.99999999993577204</v>
      </c>
      <c r="I41" s="6">
        <v>3.4377363446371999E-6</v>
      </c>
      <c r="J41" s="4">
        <v>0.99988795127724095</v>
      </c>
    </row>
    <row r="42" spans="1:10" x14ac:dyDescent="0.25">
      <c r="A42" s="5">
        <v>1.3013698630137001</v>
      </c>
      <c r="B42" s="6">
        <v>1.68742788049075E-15</v>
      </c>
      <c r="C42" s="3">
        <v>0.99999999999993405</v>
      </c>
      <c r="D42" s="6">
        <v>1.15815300717336E-6</v>
      </c>
      <c r="E42" s="3">
        <v>0.999769824715672</v>
      </c>
      <c r="F42" s="5">
        <v>0.52566735112936303</v>
      </c>
      <c r="G42" s="2">
        <v>1.69723020966473E-12</v>
      </c>
      <c r="H42" s="1">
        <v>0.99999999993407496</v>
      </c>
      <c r="I42" s="3">
        <v>0</v>
      </c>
      <c r="J42" s="4">
        <v>0.99988795127724095</v>
      </c>
    </row>
    <row r="43" spans="1:10" x14ac:dyDescent="0.25">
      <c r="A43" s="5">
        <v>1.3041095890411001</v>
      </c>
      <c r="B43" s="6">
        <v>1.6876365201950001E-15</v>
      </c>
      <c r="C43" s="3">
        <v>0.99999999999993305</v>
      </c>
      <c r="D43" s="6">
        <v>2.3165902155383201E-6</v>
      </c>
      <c r="E43" s="3">
        <v>0.99976750866136099</v>
      </c>
      <c r="F43" s="5">
        <v>0.53114305270362805</v>
      </c>
      <c r="G43" s="2">
        <v>1.69792772700194E-12</v>
      </c>
      <c r="H43" s="1">
        <v>0.99999999993237698</v>
      </c>
      <c r="I43" s="6">
        <v>5.7325510242400197E-6</v>
      </c>
      <c r="J43" s="4">
        <v>0.99988221938497102</v>
      </c>
    </row>
    <row r="44" spans="1:10" x14ac:dyDescent="0.25">
      <c r="A44" s="5">
        <v>1.36164383561644</v>
      </c>
      <c r="B44" s="6">
        <v>1.68861216383472E-15</v>
      </c>
      <c r="C44" s="3">
        <v>0.99999999999993106</v>
      </c>
      <c r="D44" s="6">
        <v>1.8540705115868101E-5</v>
      </c>
      <c r="E44" s="3">
        <v>0.99974897243863603</v>
      </c>
      <c r="F44" s="5">
        <v>0.53661875427789196</v>
      </c>
      <c r="G44" s="2">
        <v>1.6981427162331699E-12</v>
      </c>
      <c r="H44" s="1">
        <v>0.99999999993067901</v>
      </c>
      <c r="I44" s="6">
        <v>1.14680714990947E-6</v>
      </c>
      <c r="J44" s="4">
        <v>0.99988107271354998</v>
      </c>
    </row>
    <row r="45" spans="1:10" x14ac:dyDescent="0.25">
      <c r="A45" s="5">
        <v>1.36438356164384</v>
      </c>
      <c r="B45" s="6">
        <v>3.3778974798946598E-15</v>
      </c>
      <c r="C45" s="3">
        <v>0.99999999999992795</v>
      </c>
      <c r="D45" s="6">
        <v>1.1593209803569699E-6</v>
      </c>
      <c r="E45" s="3">
        <v>0.99974781340934904</v>
      </c>
      <c r="F45" s="5">
        <v>0.54483230663928806</v>
      </c>
      <c r="G45" s="2">
        <v>1.6982502398441401E-12</v>
      </c>
      <c r="H45" s="1">
        <v>0.99999999992898003</v>
      </c>
      <c r="I45" s="6">
        <v>1.14687806251403E-6</v>
      </c>
      <c r="J45" s="4">
        <v>0.99987992597254005</v>
      </c>
    </row>
    <row r="46" spans="1:10" x14ac:dyDescent="0.25">
      <c r="A46" s="5">
        <v>1.4191780821917801</v>
      </c>
      <c r="B46" s="6">
        <v>1.69079806131917E-15</v>
      </c>
      <c r="C46" s="3">
        <v>0.99999999999992595</v>
      </c>
      <c r="D46" s="6">
        <v>2.4358307403790898E-5</v>
      </c>
      <c r="E46" s="3">
        <v>0.99972346154137004</v>
      </c>
      <c r="F46" s="5">
        <v>0.54757015742642001</v>
      </c>
      <c r="G46" s="2">
        <v>1.6982622054418699E-12</v>
      </c>
      <c r="H46" s="1">
        <v>0.99999999992728195</v>
      </c>
      <c r="I46" s="3">
        <v>0</v>
      </c>
      <c r="J46" s="4">
        <v>0.99987992597254005</v>
      </c>
    </row>
    <row r="47" spans="1:10" x14ac:dyDescent="0.25">
      <c r="A47" s="5">
        <v>1.4438356164383599</v>
      </c>
      <c r="B47" s="6">
        <v>1.69142628354648E-15</v>
      </c>
      <c r="C47" s="3">
        <v>0.99999999999992395</v>
      </c>
      <c r="D47" s="6">
        <v>8.1252641781618708E-6</v>
      </c>
      <c r="E47" s="3">
        <v>0.99971533855714101</v>
      </c>
      <c r="F47" s="5">
        <v>0.55304585900068404</v>
      </c>
      <c r="G47" s="2">
        <v>1.6983695868393601E-12</v>
      </c>
      <c r="H47" s="1">
        <v>0.99999999992558397</v>
      </c>
      <c r="I47" s="3">
        <v>0</v>
      </c>
      <c r="J47" s="4">
        <v>0.99987992597254005</v>
      </c>
    </row>
    <row r="48" spans="1:10" x14ac:dyDescent="0.25">
      <c r="A48" s="5">
        <v>1.4602739726027401</v>
      </c>
      <c r="B48" s="6">
        <v>1.6915946547982501E-15</v>
      </c>
      <c r="C48" s="3">
        <v>0.99999999999992295</v>
      </c>
      <c r="D48" s="3">
        <v>0</v>
      </c>
      <c r="E48" s="3">
        <v>0.99971533855714101</v>
      </c>
      <c r="F48" s="5">
        <v>0.55578370978781699</v>
      </c>
      <c r="G48" s="2">
        <v>1.6984653749533599E-12</v>
      </c>
      <c r="H48" s="1">
        <v>0.999999999923885</v>
      </c>
      <c r="I48" s="3">
        <v>0</v>
      </c>
      <c r="J48" s="4">
        <v>0.99987992597254005</v>
      </c>
    </row>
    <row r="49" spans="1:10" x14ac:dyDescent="0.25">
      <c r="A49" s="5">
        <v>1.4657534246575299</v>
      </c>
      <c r="B49" s="6">
        <v>1.69170537703329E-15</v>
      </c>
      <c r="C49" s="3">
        <v>0.99999999999992095</v>
      </c>
      <c r="D49" s="6">
        <v>2.3219663768315398E-6</v>
      </c>
      <c r="E49" s="3">
        <v>0.99971301725443396</v>
      </c>
      <c r="F49" s="5">
        <v>0.56673511293634504</v>
      </c>
      <c r="G49" s="2">
        <v>1.6986227098849E-12</v>
      </c>
      <c r="H49" s="1">
        <v>0.99999999992218702</v>
      </c>
      <c r="I49" s="6">
        <v>2.2938667585720899E-6</v>
      </c>
      <c r="J49" s="4">
        <v>0.99987763238384597</v>
      </c>
    </row>
    <row r="50" spans="1:10" x14ac:dyDescent="0.25">
      <c r="A50" s="5">
        <v>1.47397260273973</v>
      </c>
      <c r="B50" s="6">
        <v>1.6920711961471701E-15</v>
      </c>
      <c r="C50" s="3">
        <v>0.99999999999991895</v>
      </c>
      <c r="D50" s="6">
        <v>4.6446260921755998E-6</v>
      </c>
      <c r="E50" s="3">
        <v>0.99970837397205203</v>
      </c>
      <c r="F50" s="5">
        <v>0.569472963723477</v>
      </c>
      <c r="G50" s="2">
        <v>3.3974220390895999E-12</v>
      </c>
      <c r="H50" s="1">
        <v>0.99999999991878896</v>
      </c>
      <c r="I50" s="3">
        <v>0</v>
      </c>
      <c r="J50" s="4">
        <v>0.99987763238384597</v>
      </c>
    </row>
    <row r="51" spans="1:10" x14ac:dyDescent="0.25">
      <c r="A51" s="5">
        <v>1.48219178082192</v>
      </c>
      <c r="B51" s="6">
        <v>1.6921431918854599E-15</v>
      </c>
      <c r="C51" s="3">
        <v>0.99999999999991795</v>
      </c>
      <c r="D51" s="6">
        <v>2.3227108545490201E-6</v>
      </c>
      <c r="E51" s="3">
        <v>0.99970605194125695</v>
      </c>
      <c r="F51" s="5">
        <v>0.57221081451060896</v>
      </c>
      <c r="G51" s="2">
        <v>1.6988462142664501E-12</v>
      </c>
      <c r="H51" s="1">
        <v>0.99999999991708999</v>
      </c>
      <c r="I51" s="3">
        <v>0</v>
      </c>
      <c r="J51" s="4">
        <v>0.99987763238384597</v>
      </c>
    </row>
    <row r="52" spans="1:10" x14ac:dyDescent="0.25">
      <c r="A52" s="5">
        <v>1.5123287671232899</v>
      </c>
      <c r="B52" s="6">
        <v>1.6947036441750401E-15</v>
      </c>
      <c r="C52" s="3">
        <v>0.99999999999991596</v>
      </c>
      <c r="D52" s="6">
        <v>1.1617803758691299E-5</v>
      </c>
      <c r="E52" s="3">
        <v>0.99969443761999599</v>
      </c>
      <c r="F52" s="5">
        <v>0.58863791923340203</v>
      </c>
      <c r="G52" s="2">
        <v>1.69903764809682E-12</v>
      </c>
      <c r="H52" s="1">
        <v>0.99999999991539101</v>
      </c>
      <c r="I52" s="6">
        <v>2.2940493578952598E-6</v>
      </c>
      <c r="J52" s="4">
        <v>0.99987533861783695</v>
      </c>
    </row>
    <row r="53" spans="1:10" x14ac:dyDescent="0.25">
      <c r="A53" s="5">
        <v>1.51780821917808</v>
      </c>
      <c r="B53" s="6">
        <v>1.69475564205701E-15</v>
      </c>
      <c r="C53" s="3">
        <v>0.99999999999991396</v>
      </c>
      <c r="D53" s="6">
        <v>1.16248544877246E-6</v>
      </c>
      <c r="E53" s="3">
        <v>0.99969327549043496</v>
      </c>
      <c r="F53" s="5">
        <v>0.60780287474332695</v>
      </c>
      <c r="G53" s="2">
        <v>1.69973301675397E-12</v>
      </c>
      <c r="H53" s="1">
        <v>0.99999999991369204</v>
      </c>
      <c r="I53" s="6">
        <v>8.0308680790133107E-6</v>
      </c>
      <c r="J53" s="4">
        <v>0.99986730878314001</v>
      </c>
    </row>
    <row r="54" spans="1:10" x14ac:dyDescent="0.25">
      <c r="A54" s="5">
        <v>1.5315068493150701</v>
      </c>
      <c r="B54" s="6">
        <v>1.6951810816572199E-15</v>
      </c>
      <c r="C54" s="3">
        <v>0.99999999999991296</v>
      </c>
      <c r="D54" s="6">
        <v>3.4883401662854399E-6</v>
      </c>
      <c r="E54" s="3">
        <v>0.99968978822631005</v>
      </c>
      <c r="F54" s="5">
        <v>0.61601642710472304</v>
      </c>
      <c r="G54" s="2">
        <v>3.3998725242690001E-12</v>
      </c>
      <c r="H54" s="1">
        <v>0.99999999991029198</v>
      </c>
      <c r="I54" s="6">
        <v>1.1474769544771699E-6</v>
      </c>
      <c r="J54" s="4">
        <v>0.99986616145910401</v>
      </c>
    </row>
    <row r="55" spans="1:10" x14ac:dyDescent="0.25">
      <c r="A55" s="5">
        <v>1.5561643835616401</v>
      </c>
      <c r="B55" s="6">
        <v>1.69595901219759E-15</v>
      </c>
      <c r="C55" s="3">
        <v>0.99999999999991096</v>
      </c>
      <c r="D55" s="6">
        <v>8.1412170466561205E-6</v>
      </c>
      <c r="E55" s="3">
        <v>0.99968164956789396</v>
      </c>
      <c r="F55" s="5">
        <v>0.632443531827515</v>
      </c>
      <c r="G55" s="2">
        <v>1.70028777562951E-12</v>
      </c>
      <c r="H55" s="1">
        <v>0.99999999990859101</v>
      </c>
      <c r="I55" s="6">
        <v>5.7394415491362202E-6</v>
      </c>
      <c r="J55" s="4">
        <v>0.99986042280218201</v>
      </c>
    </row>
    <row r="56" spans="1:10" x14ac:dyDescent="0.25">
      <c r="A56" s="5">
        <v>1.56986301369863</v>
      </c>
      <c r="B56" s="6">
        <v>1.6961034006723099E-15</v>
      </c>
      <c r="C56" s="3">
        <v>0.99999999999990896</v>
      </c>
      <c r="D56" s="6">
        <v>3.4902500901262201E-6</v>
      </c>
      <c r="E56" s="3">
        <v>0.99967816043501601</v>
      </c>
      <c r="F56" s="5">
        <v>0.65982203969883602</v>
      </c>
      <c r="G56" s="2">
        <v>1.7009369240236E-12</v>
      </c>
      <c r="H56" s="1">
        <v>0.99999999990689104</v>
      </c>
      <c r="I56" s="6">
        <v>8.0384917075615793E-6</v>
      </c>
      <c r="J56" s="4">
        <v>0.99985238546476896</v>
      </c>
    </row>
    <row r="57" spans="1:10" x14ac:dyDescent="0.25">
      <c r="A57" s="5">
        <v>1.5808219178082199</v>
      </c>
      <c r="B57" s="6">
        <v>1.69643007299401E-15</v>
      </c>
      <c r="C57" s="3">
        <v>0.99999999999990796</v>
      </c>
      <c r="D57" s="6">
        <v>5.8181601022090401E-6</v>
      </c>
      <c r="E57" s="3">
        <v>0.99967234416434703</v>
      </c>
      <c r="F57" s="5">
        <v>0.68720054757015703</v>
      </c>
      <c r="G57" s="2">
        <v>3.40362512939047E-12</v>
      </c>
      <c r="H57" s="1">
        <v>0.99999999990348698</v>
      </c>
      <c r="I57" s="6">
        <v>5.74446337785374E-6</v>
      </c>
      <c r="J57" s="4">
        <v>0.99984664186585404</v>
      </c>
    </row>
    <row r="58" spans="1:10" x14ac:dyDescent="0.25">
      <c r="A58" s="5">
        <v>1.6</v>
      </c>
      <c r="B58" s="6">
        <v>1.69730197781741E-15</v>
      </c>
      <c r="C58" s="3">
        <v>0.99999999999990596</v>
      </c>
      <c r="D58" s="6">
        <v>9.3119275660667792E-6</v>
      </c>
      <c r="E58" s="3">
        <v>0.99966303533123002</v>
      </c>
      <c r="F58" s="5">
        <v>0.70910335386721401</v>
      </c>
      <c r="G58" s="2">
        <v>1.7020096152638501E-12</v>
      </c>
      <c r="H58" s="1">
        <v>0.99999999990178501</v>
      </c>
      <c r="I58" s="6">
        <v>1.1491579033405299E-6</v>
      </c>
      <c r="J58" s="4">
        <v>0.99984549288484303</v>
      </c>
    </row>
    <row r="59" spans="1:10" x14ac:dyDescent="0.25">
      <c r="A59" s="5">
        <v>1.63287671232877</v>
      </c>
      <c r="B59" s="6">
        <v>1.6987494808946299E-15</v>
      </c>
      <c r="C59" s="3">
        <v>0.99999999999990397</v>
      </c>
      <c r="D59" s="6">
        <v>1.97995997315465E-5</v>
      </c>
      <c r="E59" s="3">
        <v>0.999643242599209</v>
      </c>
      <c r="F59" s="5">
        <v>0.71184120465434597</v>
      </c>
      <c r="G59" s="2">
        <v>3.4047576109129998E-12</v>
      </c>
      <c r="H59" s="1">
        <v>0.99999999989837995</v>
      </c>
      <c r="I59" s="3">
        <v>0</v>
      </c>
      <c r="J59" s="4">
        <v>0.99984549288484303</v>
      </c>
    </row>
    <row r="60" spans="1:10" x14ac:dyDescent="0.25">
      <c r="A60" s="5">
        <v>1.64109589041096</v>
      </c>
      <c r="B60" s="6">
        <v>3.3983340801886799E-15</v>
      </c>
      <c r="C60" s="3">
        <v>0.99999999999990097</v>
      </c>
      <c r="D60" s="6">
        <v>6.9923024034902596E-6</v>
      </c>
      <c r="E60" s="3">
        <v>0.99963625281579904</v>
      </c>
      <c r="F60" s="5">
        <v>0.72279260780287502</v>
      </c>
      <c r="G60" s="2">
        <v>1.7026715350421701E-12</v>
      </c>
      <c r="H60" s="1">
        <v>0.99999999989667798</v>
      </c>
      <c r="I60" s="6">
        <v>2.29838542750545E-6</v>
      </c>
      <c r="J60" s="4">
        <v>0.99984319485717399</v>
      </c>
    </row>
    <row r="61" spans="1:10" x14ac:dyDescent="0.25">
      <c r="A61" s="5">
        <v>1.6493150684931499</v>
      </c>
      <c r="B61" s="6">
        <v>1.69984332856662E-15</v>
      </c>
      <c r="C61" s="3">
        <v>0.99999999999989897</v>
      </c>
      <c r="D61" s="6">
        <v>4.6632422828721199E-6</v>
      </c>
      <c r="E61" s="3">
        <v>0.99963159128062595</v>
      </c>
      <c r="F61" s="5">
        <v>0.72553045859000698</v>
      </c>
      <c r="G61" s="2">
        <v>1.7027119506036999E-12</v>
      </c>
      <c r="H61" s="1">
        <v>0.99999999989497501</v>
      </c>
      <c r="I61" s="3">
        <v>0</v>
      </c>
      <c r="J61" s="4">
        <v>0.99984319485717399</v>
      </c>
    </row>
    <row r="62" spans="1:10" x14ac:dyDescent="0.25">
      <c r="A62" s="5">
        <v>1.65479452054795</v>
      </c>
      <c r="B62" s="6">
        <v>1.6999483930349199E-15</v>
      </c>
      <c r="C62" s="3">
        <v>0.99999999999989697</v>
      </c>
      <c r="D62" s="6">
        <v>3.4982584816716701E-6</v>
      </c>
      <c r="E62" s="3">
        <v>0.99962809431705002</v>
      </c>
      <c r="F62" s="5">
        <v>0.72826830937713904</v>
      </c>
      <c r="G62" s="2">
        <v>3.4056580570322101E-12</v>
      </c>
      <c r="H62" s="1">
        <v>0.99999999989156896</v>
      </c>
      <c r="I62" s="6">
        <v>1.14930089341753E-6</v>
      </c>
      <c r="J62" s="4">
        <v>0.99984204573715696</v>
      </c>
    </row>
    <row r="63" spans="1:10" x14ac:dyDescent="0.25">
      <c r="A63" s="5">
        <v>1.65753424657534</v>
      </c>
      <c r="B63" s="6">
        <v>1.70047444686325E-15</v>
      </c>
      <c r="C63" s="3">
        <v>0.99999999999989597</v>
      </c>
      <c r="D63" s="6">
        <v>3.49928106322317E-6</v>
      </c>
      <c r="E63" s="3">
        <v>0.99962459634350997</v>
      </c>
      <c r="F63" s="5">
        <v>0.74743326488706396</v>
      </c>
      <c r="G63" s="2">
        <v>5.1102424354513802E-12</v>
      </c>
      <c r="H63" s="1">
        <v>0.99999999988645905</v>
      </c>
      <c r="I63" s="6">
        <v>5.74728444288966E-6</v>
      </c>
      <c r="J63" s="4">
        <v>0.999836299377035</v>
      </c>
    </row>
    <row r="64" spans="1:10" x14ac:dyDescent="0.25">
      <c r="A64" s="5">
        <v>1.67945205479452</v>
      </c>
      <c r="B64" s="6">
        <v>1.7012236609611899E-15</v>
      </c>
      <c r="C64" s="3">
        <v>0.99999999999989397</v>
      </c>
      <c r="D64" s="6">
        <v>5.8339429187216799E-6</v>
      </c>
      <c r="E64" s="3">
        <v>0.99961876460768495</v>
      </c>
      <c r="F64" s="5">
        <v>0.76659822039698799</v>
      </c>
      <c r="G64" s="2">
        <v>1.70416814434323E-12</v>
      </c>
      <c r="H64" s="1">
        <v>0.99999999988475496</v>
      </c>
      <c r="I64" s="6">
        <v>4.5987632147693004E-6</v>
      </c>
      <c r="J64" s="4">
        <v>0.999831701377213</v>
      </c>
    </row>
    <row r="65" spans="1:10" x14ac:dyDescent="0.25">
      <c r="A65" s="5">
        <v>1.70958904109589</v>
      </c>
      <c r="B65" s="6">
        <v>1.7017535981396201E-15</v>
      </c>
      <c r="C65" s="3">
        <v>0.99999999999989198</v>
      </c>
      <c r="D65" s="6">
        <v>9.3368617252652902E-6</v>
      </c>
      <c r="E65" s="3">
        <v>0.99960943134907398</v>
      </c>
      <c r="F65" s="5">
        <v>0.78850102669404498</v>
      </c>
      <c r="G65" s="2">
        <v>1.7045989464576899E-12</v>
      </c>
      <c r="H65" s="1">
        <v>0.99999999988304999</v>
      </c>
      <c r="I65" s="6">
        <v>3.4497185286413599E-6</v>
      </c>
      <c r="J65" s="4">
        <v>0.99982825224521699</v>
      </c>
    </row>
    <row r="66" spans="1:10" x14ac:dyDescent="0.25">
      <c r="A66" s="5">
        <v>1.72328767123288</v>
      </c>
      <c r="B66" s="6">
        <v>1.70225645967127E-15</v>
      </c>
      <c r="C66" s="3">
        <v>0.99999999999988998</v>
      </c>
      <c r="D66" s="6">
        <v>4.6698600835740801E-6</v>
      </c>
      <c r="E66" s="3">
        <v>0.999604763323791</v>
      </c>
      <c r="F66" s="5">
        <v>0.80492813141683806</v>
      </c>
      <c r="G66" s="2">
        <v>1.7051365587623599E-12</v>
      </c>
      <c r="H66" s="1">
        <v>0.99999999988134503</v>
      </c>
      <c r="I66" s="6">
        <v>4.60012416593879E-6</v>
      </c>
      <c r="J66" s="4">
        <v>0.99982365292169095</v>
      </c>
    </row>
    <row r="67" spans="1:10" x14ac:dyDescent="0.25">
      <c r="A67" s="5">
        <v>1.77260273972603</v>
      </c>
      <c r="B67" s="6">
        <v>1.7037683941291301E-15</v>
      </c>
      <c r="C67" s="3">
        <v>0.99999999999988898</v>
      </c>
      <c r="D67" s="6">
        <v>1.8689651400667402E-5</v>
      </c>
      <c r="E67" s="3">
        <v>0.99958608123380699</v>
      </c>
      <c r="F67" s="5">
        <v>0.82409308692676297</v>
      </c>
      <c r="G67" s="2">
        <v>3.4120977466684702E-12</v>
      </c>
      <c r="H67" s="1">
        <v>0.99999999987793298</v>
      </c>
      <c r="I67" s="6">
        <v>8.0522325725163502E-6</v>
      </c>
      <c r="J67" s="4">
        <v>0.99981560214151899</v>
      </c>
    </row>
    <row r="68" spans="1:10" x14ac:dyDescent="0.25">
      <c r="A68" s="5">
        <v>1.7780821917808201</v>
      </c>
      <c r="B68" s="6">
        <v>1.7041555209554899E-15</v>
      </c>
      <c r="C68" s="3">
        <v>0.99999999999988698</v>
      </c>
      <c r="D68" s="6">
        <v>2.3370631925365898E-6</v>
      </c>
      <c r="E68" s="3">
        <v>0.99958374514069903</v>
      </c>
      <c r="F68" s="5">
        <v>0.84325804243668701</v>
      </c>
      <c r="G68" s="2">
        <v>1.7065355555771899E-12</v>
      </c>
      <c r="H68" s="1">
        <v>0.99999999987622601</v>
      </c>
      <c r="I68" s="6">
        <v>3.4528323455272798E-6</v>
      </c>
      <c r="J68" s="4">
        <v>0.99981214995182799</v>
      </c>
    </row>
    <row r="69" spans="1:10" x14ac:dyDescent="0.25">
      <c r="A69" s="5">
        <v>1.7972602739726</v>
      </c>
      <c r="B69" s="6">
        <v>3.4104776444258901E-15</v>
      </c>
      <c r="C69" s="3">
        <v>0.99999999999988398</v>
      </c>
      <c r="D69" s="6">
        <v>7.01388768025617E-6</v>
      </c>
      <c r="E69" s="3">
        <v>0.99957673419716997</v>
      </c>
      <c r="F69" s="5">
        <v>0.84873374401095103</v>
      </c>
      <c r="G69" s="2">
        <v>3.4134413896069098E-12</v>
      </c>
      <c r="H69" s="1">
        <v>0.99999999987281296</v>
      </c>
      <c r="I69" s="6">
        <v>2.3023617921018702E-6</v>
      </c>
      <c r="J69" s="4">
        <v>0.99980984802518502</v>
      </c>
    </row>
    <row r="70" spans="1:10" x14ac:dyDescent="0.25">
      <c r="A70" s="5">
        <v>1.84109589041096</v>
      </c>
      <c r="B70" s="6">
        <v>1.70645202794888E-15</v>
      </c>
      <c r="C70" s="3">
        <v>0.99999999999988198</v>
      </c>
      <c r="D70" s="6">
        <v>1.40352154803478E-5</v>
      </c>
      <c r="E70" s="3">
        <v>0.99956270502076805</v>
      </c>
      <c r="F70" s="5">
        <v>0.85968514715947997</v>
      </c>
      <c r="G70" s="2">
        <v>1.70733341300807E-12</v>
      </c>
      <c r="H70" s="1">
        <v>0.99999999987110599</v>
      </c>
      <c r="I70" s="6">
        <v>3.45370439244105E-6</v>
      </c>
      <c r="J70" s="4">
        <v>0.999806394983484</v>
      </c>
    </row>
    <row r="71" spans="1:10" x14ac:dyDescent="0.25">
      <c r="A71" s="5">
        <v>1.84383561643836</v>
      </c>
      <c r="B71" s="6">
        <v>1.70650824026994E-15</v>
      </c>
      <c r="C71" s="3">
        <v>0.99999999999987998</v>
      </c>
      <c r="D71" s="6">
        <v>1.1699599709966599E-6</v>
      </c>
      <c r="E71" s="3">
        <v>0.99956153557309901</v>
      </c>
      <c r="F71" s="5">
        <v>0.87063655030800802</v>
      </c>
      <c r="G71" s="2">
        <v>1.70763802405793E-12</v>
      </c>
      <c r="H71" s="1">
        <v>0.99999999986939803</v>
      </c>
      <c r="I71" s="6">
        <v>2.30273545696655E-6</v>
      </c>
      <c r="J71" s="4">
        <v>0.99980409269649895</v>
      </c>
    </row>
    <row r="72" spans="1:10" x14ac:dyDescent="0.25">
      <c r="A72" s="5">
        <v>1.86301369863014</v>
      </c>
      <c r="B72" s="6">
        <v>1.70768039734014E-15</v>
      </c>
      <c r="C72" s="3">
        <v>0.99999999999987899</v>
      </c>
      <c r="D72" s="6">
        <v>9.3628391755440102E-6</v>
      </c>
      <c r="E72" s="3">
        <v>0.99955217688300702</v>
      </c>
      <c r="F72" s="5">
        <v>0.878850102669405</v>
      </c>
      <c r="G72" s="2">
        <v>1.7077850774314901E-12</v>
      </c>
      <c r="H72" s="1">
        <v>0.99999999986768995</v>
      </c>
      <c r="I72" s="6">
        <v>4.6061725902665604E-6</v>
      </c>
      <c r="J72" s="4">
        <v>0.99979948743689795</v>
      </c>
    </row>
    <row r="73" spans="1:10" x14ac:dyDescent="0.25">
      <c r="A73" s="5">
        <v>1.86575342465753</v>
      </c>
      <c r="B73" s="6">
        <v>1.70781932211773E-15</v>
      </c>
      <c r="C73" s="3">
        <v>0.99999999999987699</v>
      </c>
      <c r="D73" s="6">
        <v>1.17066151989235E-6</v>
      </c>
      <c r="E73" s="3">
        <v>0.99955100674642205</v>
      </c>
      <c r="F73" s="5">
        <v>0.90896646132785797</v>
      </c>
      <c r="G73" s="2">
        <v>1.7088962704681301E-12</v>
      </c>
      <c r="H73" s="1">
        <v>0.99999999986598098</v>
      </c>
      <c r="I73" s="6">
        <v>1.1520723865218E-5</v>
      </c>
      <c r="J73" s="4">
        <v>0.99978796908943302</v>
      </c>
    </row>
    <row r="74" spans="1:10" x14ac:dyDescent="0.25">
      <c r="A74" s="5">
        <v>1.86849315068493</v>
      </c>
      <c r="B74" s="6">
        <v>3.4166063396476998E-15</v>
      </c>
      <c r="C74" s="3">
        <v>0.99999999999987299</v>
      </c>
      <c r="D74" s="6">
        <v>4.6836805071009802E-6</v>
      </c>
      <c r="E74" s="3">
        <v>0.99954632517981901</v>
      </c>
      <c r="F74" s="5">
        <v>0.91444216290212199</v>
      </c>
      <c r="G74" s="2">
        <v>1.70903508777708E-12</v>
      </c>
      <c r="H74" s="1">
        <v>0.99999999986427202</v>
      </c>
      <c r="I74" s="3">
        <v>0</v>
      </c>
      <c r="J74" s="4">
        <v>0.99978796908943302</v>
      </c>
    </row>
    <row r="75" spans="1:10" x14ac:dyDescent="0.25">
      <c r="A75" s="5">
        <v>1.88219178082192</v>
      </c>
      <c r="B75" s="6">
        <v>1.7088237161651E-15</v>
      </c>
      <c r="C75" s="3">
        <v>0.99999999999987199</v>
      </c>
      <c r="D75" s="6">
        <v>1.1711627253243199E-6</v>
      </c>
      <c r="E75" s="3">
        <v>0.99954515454910597</v>
      </c>
      <c r="F75" s="5">
        <v>0.93634496919917898</v>
      </c>
      <c r="G75" s="2">
        <v>1.71096305579582E-12</v>
      </c>
      <c r="H75" s="1">
        <v>0.99999999986256105</v>
      </c>
      <c r="I75" s="6">
        <v>1.1528709932295101E-5</v>
      </c>
      <c r="J75" s="4">
        <v>0.99977644289038503</v>
      </c>
    </row>
    <row r="76" spans="1:10" x14ac:dyDescent="0.25">
      <c r="A76" s="5">
        <v>1.90684931506849</v>
      </c>
      <c r="B76" s="6">
        <v>3.4185036571534198E-15</v>
      </c>
      <c r="C76" s="3">
        <v>0.99999999999986799</v>
      </c>
      <c r="D76" s="6">
        <v>7.0283828285828098E-6</v>
      </c>
      <c r="E76" s="3">
        <v>0.99953812938779396</v>
      </c>
      <c r="F76" s="5">
        <v>0.94729637234770703</v>
      </c>
      <c r="G76" s="2">
        <v>1.7113933326128E-12</v>
      </c>
      <c r="H76" s="1">
        <v>0.99999999986084998</v>
      </c>
      <c r="I76" s="6">
        <v>2.3066000930411102E-6</v>
      </c>
      <c r="J76" s="4">
        <v>0.99977413680860805</v>
      </c>
    </row>
    <row r="77" spans="1:10" x14ac:dyDescent="0.25">
      <c r="A77" s="5">
        <v>1.9424657534246601</v>
      </c>
      <c r="B77" s="6">
        <v>1.71064990007894E-15</v>
      </c>
      <c r="C77" s="3">
        <v>0.999999999999867</v>
      </c>
      <c r="D77" s="6">
        <v>1.52377079864578E-5</v>
      </c>
      <c r="E77" s="3">
        <v>0.99952289883369605</v>
      </c>
      <c r="F77" s="5">
        <v>0.95003422313483898</v>
      </c>
      <c r="G77" s="2">
        <v>1.71145201140488E-12</v>
      </c>
      <c r="H77" s="1">
        <v>0.99999999985913801</v>
      </c>
      <c r="I77" s="3">
        <v>0</v>
      </c>
      <c r="J77" s="4">
        <v>0.99977413680860805</v>
      </c>
    </row>
    <row r="78" spans="1:10" x14ac:dyDescent="0.25">
      <c r="A78" s="5">
        <v>1.9479452054794499</v>
      </c>
      <c r="B78" s="6">
        <v>1.71097240668173E-15</v>
      </c>
      <c r="C78" s="3">
        <v>0.999999999999865</v>
      </c>
      <c r="D78" s="6">
        <v>1.1726860249732899E-6</v>
      </c>
      <c r="E78" s="3">
        <v>0.999521726707848</v>
      </c>
      <c r="F78" s="5">
        <v>0.95277207392197105</v>
      </c>
      <c r="G78" s="2">
        <v>1.71166350368175E-12</v>
      </c>
      <c r="H78" s="1">
        <v>0.99999999985742705</v>
      </c>
      <c r="I78" s="3">
        <v>0</v>
      </c>
      <c r="J78" s="4">
        <v>0.99977413680860805</v>
      </c>
    </row>
    <row r="79" spans="1:10" x14ac:dyDescent="0.25">
      <c r="A79" s="5">
        <v>1.9616438356164401</v>
      </c>
      <c r="B79" s="6">
        <v>1.71118839322632E-15</v>
      </c>
      <c r="C79" s="3">
        <v>0.999999999999863</v>
      </c>
      <c r="D79" s="6">
        <v>4.6912126567680897E-6</v>
      </c>
      <c r="E79" s="3">
        <v>0.99951703774987199</v>
      </c>
      <c r="F79" s="5">
        <v>0.96372347707049999</v>
      </c>
      <c r="G79" s="2">
        <v>1.7118665956978099E-12</v>
      </c>
      <c r="H79" s="1">
        <v>0.99999999985571497</v>
      </c>
      <c r="I79" s="6">
        <v>3.4600721664109501E-6</v>
      </c>
      <c r="J79" s="4">
        <v>0.99977067752392901</v>
      </c>
    </row>
    <row r="80" spans="1:10" x14ac:dyDescent="0.25">
      <c r="A80" s="5">
        <v>1.9890410958904099</v>
      </c>
      <c r="B80" s="6">
        <v>1.7119454590946799E-15</v>
      </c>
      <c r="C80" s="3">
        <v>0.999999999999861</v>
      </c>
      <c r="D80" s="6">
        <v>1.2904309295245699E-5</v>
      </c>
      <c r="E80" s="3">
        <v>0.99950413975609098</v>
      </c>
      <c r="F80" s="5">
        <v>0.97467488021902804</v>
      </c>
      <c r="G80" s="2">
        <v>1.7129100570669601E-12</v>
      </c>
      <c r="H80" s="1">
        <v>0.99999999985400201</v>
      </c>
      <c r="I80" s="3">
        <v>0</v>
      </c>
      <c r="J80" s="4">
        <v>0.99977067752392901</v>
      </c>
    </row>
    <row r="81" spans="1:10" x14ac:dyDescent="0.25">
      <c r="A81" s="5">
        <v>2.0246575342465798</v>
      </c>
      <c r="B81" s="6">
        <v>1.71288396646128E-15</v>
      </c>
      <c r="C81" s="3">
        <v>0.99999999999986</v>
      </c>
      <c r="D81" s="6">
        <v>1.5257285963607399E-5</v>
      </c>
      <c r="E81" s="3">
        <v>0.99948889015194298</v>
      </c>
      <c r="F81" s="5">
        <v>0.97741273100616</v>
      </c>
      <c r="G81" s="2">
        <v>1.71315024071693E-12</v>
      </c>
      <c r="H81" s="1">
        <v>0.99999999985228905</v>
      </c>
      <c r="I81" s="6">
        <v>1.1534014921963401E-6</v>
      </c>
      <c r="J81" s="4">
        <v>0.99976952438760303</v>
      </c>
    </row>
    <row r="82" spans="1:10" x14ac:dyDescent="0.25">
      <c r="A82" s="5">
        <v>2.0547945205479499</v>
      </c>
      <c r="B82" s="6">
        <v>1.7140895213951899E-15</v>
      </c>
      <c r="C82" s="3">
        <v>0.999999999999858</v>
      </c>
      <c r="D82" s="6">
        <v>4.6965249571848197E-6</v>
      </c>
      <c r="E82" s="3">
        <v>0.99948419603844896</v>
      </c>
      <c r="F82" s="5">
        <v>0.98015058179329195</v>
      </c>
      <c r="G82" s="2">
        <v>3.42659133913083E-12</v>
      </c>
      <c r="H82" s="1">
        <v>0.99999999984886201</v>
      </c>
      <c r="I82" s="3">
        <v>0</v>
      </c>
      <c r="J82" s="4">
        <v>0.99976952438760303</v>
      </c>
    </row>
    <row r="83" spans="1:10" x14ac:dyDescent="0.25">
      <c r="A83" s="5">
        <v>2.0630136986301402</v>
      </c>
      <c r="B83" s="6">
        <v>1.71410655227961E-15</v>
      </c>
      <c r="C83" s="3">
        <v>0.999999999999856</v>
      </c>
      <c r="D83" s="6">
        <v>1.17427158193668E-6</v>
      </c>
      <c r="E83" s="3">
        <v>0.99948302237325004</v>
      </c>
      <c r="F83" s="5">
        <v>0.99383983572895296</v>
      </c>
      <c r="G83" s="2">
        <v>1.7137651211737001E-12</v>
      </c>
      <c r="H83" s="1">
        <v>0.99999999984714805</v>
      </c>
      <c r="I83" s="6">
        <v>2.3070255093968699E-6</v>
      </c>
      <c r="J83" s="4">
        <v>0.99976721789646705</v>
      </c>
    </row>
    <row r="84" spans="1:10" x14ac:dyDescent="0.25">
      <c r="A84" s="5">
        <v>2.0739726027397301</v>
      </c>
      <c r="B84" s="6">
        <v>1.7142734671444501E-15</v>
      </c>
      <c r="C84" s="3">
        <v>0.999999999999855</v>
      </c>
      <c r="D84" s="6">
        <v>5.87257944027904E-6</v>
      </c>
      <c r="E84" s="3">
        <v>0.99947715284703598</v>
      </c>
      <c r="F84" s="5">
        <v>1.0075290896646101</v>
      </c>
      <c r="G84" s="2">
        <v>1.71405041259967E-12</v>
      </c>
      <c r="H84" s="1">
        <v>0.99999999984543397</v>
      </c>
      <c r="I84" s="6">
        <v>4.6144739529618703E-6</v>
      </c>
      <c r="J84" s="4">
        <v>0.99976260450732501</v>
      </c>
    </row>
    <row r="85" spans="1:10" x14ac:dyDescent="0.25">
      <c r="A85" s="5">
        <v>2.1013698630137001</v>
      </c>
      <c r="B85" s="6">
        <v>1.7152955898297E-15</v>
      </c>
      <c r="C85" s="3">
        <v>0.99999999999985301</v>
      </c>
      <c r="D85" s="6">
        <v>7.0499010042897004E-6</v>
      </c>
      <c r="E85" s="3">
        <v>0.99947010665688996</v>
      </c>
      <c r="F85" s="5">
        <v>1.02395619438741</v>
      </c>
      <c r="G85" s="2">
        <v>1.7149838678327101E-12</v>
      </c>
      <c r="H85" s="1">
        <v>0.99999999984371901</v>
      </c>
      <c r="I85" s="6">
        <v>4.6151569937762096E-6</v>
      </c>
      <c r="J85" s="4">
        <v>0.99975799045659597</v>
      </c>
    </row>
    <row r="86" spans="1:10" x14ac:dyDescent="0.25">
      <c r="A86" s="5">
        <v>2.1068493150684899</v>
      </c>
      <c r="B86" s="6">
        <v>3.4320028075106299E-15</v>
      </c>
      <c r="C86" s="3">
        <v>0.99999999999984901</v>
      </c>
      <c r="D86" s="6">
        <v>3.5255334671778701E-6</v>
      </c>
      <c r="E86" s="3">
        <v>0.99946658299779101</v>
      </c>
      <c r="F86" s="5">
        <v>1.02943189596167</v>
      </c>
      <c r="G86" s="2">
        <v>3.4301518975125198E-12</v>
      </c>
      <c r="H86" s="1">
        <v>0.99999999984028898</v>
      </c>
      <c r="I86" s="3">
        <v>0</v>
      </c>
      <c r="J86" s="4">
        <v>0.99975799045659597</v>
      </c>
    </row>
    <row r="87" spans="1:10" x14ac:dyDescent="0.25">
      <c r="A87" s="5">
        <v>2.10958904109589</v>
      </c>
      <c r="B87" s="6">
        <v>1.7164510917979699E-15</v>
      </c>
      <c r="C87" s="3">
        <v>0.99999999999984801</v>
      </c>
      <c r="D87" s="3">
        <v>0</v>
      </c>
      <c r="E87" s="3">
        <v>0.99946658299779101</v>
      </c>
      <c r="F87" s="5">
        <v>1.0321697467488</v>
      </c>
      <c r="G87" s="2">
        <v>1.71526233022072E-12</v>
      </c>
      <c r="H87" s="1">
        <v>0.99999999983857402</v>
      </c>
      <c r="I87" s="6">
        <v>1.1539498112553E-6</v>
      </c>
      <c r="J87" s="4">
        <v>0.99975683678671801</v>
      </c>
    </row>
    <row r="88" spans="1:10" x14ac:dyDescent="0.25">
      <c r="A88" s="5">
        <v>2.1178082191780798</v>
      </c>
      <c r="B88" s="6">
        <v>1.71708631539613E-15</v>
      </c>
      <c r="C88" s="3">
        <v>0.99999999999984601</v>
      </c>
      <c r="D88" s="6">
        <v>1.1758974571221401E-6</v>
      </c>
      <c r="E88" s="3">
        <v>0.99946540772826897</v>
      </c>
      <c r="F88" s="5">
        <v>1.05133470225873</v>
      </c>
      <c r="G88" s="2">
        <v>3.43350524309301E-12</v>
      </c>
      <c r="H88" s="1">
        <v>0.99999999983514098</v>
      </c>
      <c r="I88" s="6">
        <v>3.4623142626400801E-6</v>
      </c>
      <c r="J88" s="4">
        <v>0.99975337532035502</v>
      </c>
    </row>
    <row r="89" spans="1:10" x14ac:dyDescent="0.25">
      <c r="A89" s="5">
        <v>2.1232876712328799</v>
      </c>
      <c r="B89" s="6">
        <v>1.71711278028144E-15</v>
      </c>
      <c r="C89" s="3">
        <v>0.99999999999984401</v>
      </c>
      <c r="D89" s="6">
        <v>1.1759651968860299E-6</v>
      </c>
      <c r="E89" s="3">
        <v>0.99946423239242499</v>
      </c>
      <c r="F89" s="5">
        <v>1.0540725530458599</v>
      </c>
      <c r="G89" s="2">
        <v>1.7168215396175901E-12</v>
      </c>
      <c r="H89" s="1">
        <v>0.99999999983342402</v>
      </c>
      <c r="I89" s="3">
        <v>0</v>
      </c>
      <c r="J89" s="4">
        <v>0.99975337532035502</v>
      </c>
    </row>
    <row r="90" spans="1:10" x14ac:dyDescent="0.25">
      <c r="A90" s="5">
        <v>2.1589041095890402</v>
      </c>
      <c r="B90" s="6">
        <v>3.4364751204684902E-15</v>
      </c>
      <c r="C90" s="3">
        <v>0.99999999999984102</v>
      </c>
      <c r="D90" s="6">
        <v>1.6469334365515501E-5</v>
      </c>
      <c r="E90" s="3">
        <v>0.99944777201734103</v>
      </c>
      <c r="F90" s="5">
        <v>1.1252566735112901</v>
      </c>
      <c r="G90" s="2">
        <v>3.4372275857012599E-12</v>
      </c>
      <c r="H90" s="1">
        <v>0.999999999829986</v>
      </c>
      <c r="I90" s="6">
        <v>1.2703738929372601E-5</v>
      </c>
      <c r="J90" s="4">
        <v>0.99974067479515305</v>
      </c>
    </row>
    <row r="91" spans="1:10" x14ac:dyDescent="0.25">
      <c r="A91" s="5">
        <v>2.1726027397260301</v>
      </c>
      <c r="B91" s="6">
        <v>1.71924796555429E-15</v>
      </c>
      <c r="C91" s="3">
        <v>0.99999999999983902</v>
      </c>
      <c r="D91" s="6">
        <v>4.70805126938411E-6</v>
      </c>
      <c r="E91" s="3">
        <v>0.99944306657706605</v>
      </c>
      <c r="F91" s="5">
        <v>1.1800136892539399</v>
      </c>
      <c r="G91" s="2">
        <v>1.7204435846596099E-12</v>
      </c>
      <c r="H91" s="1">
        <v>0.99999999982826604</v>
      </c>
      <c r="I91" s="6">
        <v>2.31184653956013E-5</v>
      </c>
      <c r="J91" s="4">
        <v>0.99971756259211897</v>
      </c>
    </row>
    <row r="92" spans="1:10" x14ac:dyDescent="0.25">
      <c r="A92" s="5">
        <v>2.1753424657534199</v>
      </c>
      <c r="B92" s="6">
        <v>1.71935670769747E-15</v>
      </c>
      <c r="C92" s="3">
        <v>0.99999999999983702</v>
      </c>
      <c r="D92" s="3">
        <v>0</v>
      </c>
      <c r="E92" s="3">
        <v>0.99944306657706605</v>
      </c>
      <c r="F92" s="5">
        <v>1.19096509240246</v>
      </c>
      <c r="G92" s="2">
        <v>3.4412673021713099E-12</v>
      </c>
      <c r="H92" s="1">
        <v>0.99999999982482501</v>
      </c>
      <c r="I92" s="6">
        <v>1.15646067642218E-6</v>
      </c>
      <c r="J92" s="4">
        <v>0.99971640645873905</v>
      </c>
    </row>
    <row r="93" spans="1:10" x14ac:dyDescent="0.25">
      <c r="A93" s="5">
        <v>2.18356164383562</v>
      </c>
      <c r="B93" s="6">
        <v>1.71947696076938E-15</v>
      </c>
      <c r="C93" s="3">
        <v>0.99999999999983602</v>
      </c>
      <c r="D93" s="6">
        <v>3.5321571172967E-6</v>
      </c>
      <c r="E93" s="3">
        <v>0.99943953639336003</v>
      </c>
      <c r="F93" s="5">
        <v>1.2046543463381201</v>
      </c>
      <c r="G93" s="2">
        <v>1.72138912102409E-12</v>
      </c>
      <c r="H93" s="1">
        <v>0.99999999982310295</v>
      </c>
      <c r="I93" s="6">
        <v>2.31328560136942E-6</v>
      </c>
      <c r="J93" s="4">
        <v>0.99971409383184495</v>
      </c>
    </row>
    <row r="94" spans="1:10" x14ac:dyDescent="0.25">
      <c r="A94" s="5">
        <v>2.2027397260274002</v>
      </c>
      <c r="B94" s="6">
        <v>1.71976077100835E-15</v>
      </c>
      <c r="C94" s="3">
        <v>0.99999999999983402</v>
      </c>
      <c r="D94" s="6">
        <v>3.5326617434727298E-6</v>
      </c>
      <c r="E94" s="3">
        <v>0.99943600571778102</v>
      </c>
      <c r="F94" s="5">
        <v>1.2128678986995201</v>
      </c>
      <c r="G94" s="2">
        <v>3.4430681976954501E-12</v>
      </c>
      <c r="H94" s="1">
        <v>0.99999999981966003</v>
      </c>
      <c r="I94" s="3">
        <v>0</v>
      </c>
      <c r="J94" s="4">
        <v>0.99971409383184495</v>
      </c>
    </row>
    <row r="95" spans="1:10" x14ac:dyDescent="0.25">
      <c r="A95" s="5">
        <v>2.2109589041095901</v>
      </c>
      <c r="B95" s="6">
        <v>1.7200670128794199E-15</v>
      </c>
      <c r="C95" s="3">
        <v>0.99999999999983202</v>
      </c>
      <c r="D95" s="6">
        <v>2.3554901511892802E-6</v>
      </c>
      <c r="E95" s="3">
        <v>0.99943365155888597</v>
      </c>
      <c r="F95" s="5">
        <v>1.2265571526351799</v>
      </c>
      <c r="G95" s="2">
        <v>3.4435560444068301E-12</v>
      </c>
      <c r="H95" s="1">
        <v>0.99999999981621701</v>
      </c>
      <c r="I95" s="6">
        <v>1.1571106572408601E-6</v>
      </c>
      <c r="J95" s="4">
        <v>0.99971293705268205</v>
      </c>
    </row>
    <row r="96" spans="1:10" x14ac:dyDescent="0.25">
      <c r="A96" s="5">
        <v>2.2191780821917799</v>
      </c>
      <c r="B96" s="6">
        <v>1.7205676285084801E-15</v>
      </c>
      <c r="C96" s="3">
        <v>0.99999999999983102</v>
      </c>
      <c r="D96" s="6">
        <v>4.7117549760592301E-6</v>
      </c>
      <c r="E96" s="3">
        <v>0.99942894248349901</v>
      </c>
      <c r="F96" s="5">
        <v>1.28131416837782</v>
      </c>
      <c r="G96" s="2">
        <v>3.4476170474802101E-12</v>
      </c>
      <c r="H96" s="1">
        <v>0.99999999981276899</v>
      </c>
      <c r="I96" s="6">
        <v>1.2732656026574501E-5</v>
      </c>
      <c r="J96" s="4">
        <v>0.99970020813276605</v>
      </c>
    </row>
    <row r="97" spans="1:10" x14ac:dyDescent="0.25">
      <c r="A97" s="5">
        <v>2.2219178082191799</v>
      </c>
      <c r="B97" s="6">
        <v>1.7206971047822699E-15</v>
      </c>
      <c r="C97" s="3">
        <v>0.99999999999982903</v>
      </c>
      <c r="D97" s="6">
        <v>1.17812202281851E-6</v>
      </c>
      <c r="E97" s="3">
        <v>0.99942776503494501</v>
      </c>
      <c r="F97" s="5">
        <v>1.28405201916496</v>
      </c>
      <c r="G97" s="2">
        <v>1.7239639528689101E-12</v>
      </c>
      <c r="H97" s="1">
        <v>0.99999999981104504</v>
      </c>
      <c r="I97" s="6">
        <v>1.15787726244894E-6</v>
      </c>
      <c r="J97" s="4">
        <v>0.999699050603296</v>
      </c>
    </row>
    <row r="98" spans="1:10" x14ac:dyDescent="0.25">
      <c r="A98" s="5">
        <v>2.25479452054795</v>
      </c>
      <c r="B98" s="6">
        <v>1.72193659238905E-15</v>
      </c>
      <c r="C98" s="3">
        <v>0.99999999999982703</v>
      </c>
      <c r="D98" s="6">
        <v>1.29637267508303E-5</v>
      </c>
      <c r="E98" s="3">
        <v>0.99941480881047196</v>
      </c>
      <c r="F98" s="5">
        <v>1.28952772073922</v>
      </c>
      <c r="G98" s="2">
        <v>1.72416006037518E-12</v>
      </c>
      <c r="H98" s="1">
        <v>0.99999999980932097</v>
      </c>
      <c r="I98" s="6">
        <v>1.1579132313941001E-6</v>
      </c>
      <c r="J98" s="4">
        <v>0.99969789303920797</v>
      </c>
    </row>
    <row r="99" spans="1:10" x14ac:dyDescent="0.25">
      <c r="A99" s="5">
        <v>2.2602739726027399</v>
      </c>
      <c r="B99" s="6">
        <v>3.4446758202516902E-15</v>
      </c>
      <c r="C99" s="3">
        <v>0.99999999999982403</v>
      </c>
      <c r="D99" s="6">
        <v>5.8955413573751701E-6</v>
      </c>
      <c r="E99" s="3">
        <v>0.99940891673650201</v>
      </c>
      <c r="F99" s="5">
        <v>1.2950034223134801</v>
      </c>
      <c r="G99" s="2">
        <v>1.7244362111543699E-12</v>
      </c>
      <c r="H99" s="1">
        <v>0.99999999980759702</v>
      </c>
      <c r="I99" s="6">
        <v>1.15808110307317E-6</v>
      </c>
      <c r="J99" s="4">
        <v>0.99969673530863901</v>
      </c>
    </row>
    <row r="100" spans="1:10" x14ac:dyDescent="0.25">
      <c r="A100" s="5">
        <v>2.2684931506849302</v>
      </c>
      <c r="B100" s="6">
        <v>1.7230477435429101E-15</v>
      </c>
      <c r="C100" s="3">
        <v>0.99999999999982203</v>
      </c>
      <c r="D100" s="6">
        <v>2.3588518094855201E-6</v>
      </c>
      <c r="E100" s="3">
        <v>0.99940655928175104</v>
      </c>
      <c r="F100" s="5">
        <v>1.3032169746748801</v>
      </c>
      <c r="G100" s="2">
        <v>1.7247914854892601E-12</v>
      </c>
      <c r="H100" s="1">
        <v>0.99999999980587195</v>
      </c>
      <c r="I100" s="6">
        <v>1.15815300717336E-6</v>
      </c>
      <c r="J100" s="4">
        <v>0.99969557750753002</v>
      </c>
    </row>
    <row r="101" spans="1:10" x14ac:dyDescent="0.25">
      <c r="A101" s="5">
        <v>2.2712328767123302</v>
      </c>
      <c r="B101" s="6">
        <v>1.72309790999736E-15</v>
      </c>
      <c r="C101" s="3">
        <v>0.99999999999982003</v>
      </c>
      <c r="D101" s="6">
        <v>1.1795339813286901E-6</v>
      </c>
      <c r="E101" s="3">
        <v>0.99940538044844895</v>
      </c>
      <c r="F101" s="5">
        <v>1.3059548254620099</v>
      </c>
      <c r="G101" s="2">
        <v>1.7249456092647899E-12</v>
      </c>
      <c r="H101" s="1">
        <v>0.999999999804147</v>
      </c>
      <c r="I101" s="6">
        <v>2.3165902155383201E-6</v>
      </c>
      <c r="J101" s="4">
        <v>0.99969326162521899</v>
      </c>
    </row>
    <row r="102" spans="1:10" x14ac:dyDescent="0.25">
      <c r="A102" s="5">
        <v>2.2739726027397298</v>
      </c>
      <c r="B102" s="6">
        <v>3.44690694444274E-15</v>
      </c>
      <c r="C102" s="3">
        <v>0.99999999999981704</v>
      </c>
      <c r="D102" s="3">
        <v>0</v>
      </c>
      <c r="E102" s="3">
        <v>0.99940538044844895</v>
      </c>
      <c r="F102" s="5">
        <v>1.3223819301848001</v>
      </c>
      <c r="G102" s="2">
        <v>1.7254557090747301E-12</v>
      </c>
      <c r="H102" s="1">
        <v>0.99999999980242105</v>
      </c>
      <c r="I102" s="6">
        <v>6.9511312002693903E-6</v>
      </c>
      <c r="J102" s="4">
        <v>0.99968631265034902</v>
      </c>
    </row>
    <row r="103" spans="1:10" x14ac:dyDescent="0.25">
      <c r="A103" s="5">
        <v>2.2794520547945201</v>
      </c>
      <c r="B103" s="6">
        <v>1.72394387979296E-15</v>
      </c>
      <c r="C103" s="3">
        <v>0.99999999999981504</v>
      </c>
      <c r="D103" s="6">
        <v>8.2599227998827808E-6</v>
      </c>
      <c r="E103" s="3">
        <v>0.99939712547125303</v>
      </c>
      <c r="F103" s="5">
        <v>1.3251197809719399</v>
      </c>
      <c r="G103" s="2">
        <v>1.72575920743505E-12</v>
      </c>
      <c r="H103" s="1">
        <v>0.99999999980069598</v>
      </c>
      <c r="I103" s="3">
        <v>0</v>
      </c>
      <c r="J103" s="4">
        <v>0.99968631265034902</v>
      </c>
    </row>
    <row r="104" spans="1:10" x14ac:dyDescent="0.25">
      <c r="A104" s="5">
        <v>2.29041095890411</v>
      </c>
      <c r="B104" s="6">
        <v>1.7244356869970799E-15</v>
      </c>
      <c r="C104" s="3">
        <v>0.99999999999981304</v>
      </c>
      <c r="D104" s="6">
        <v>2.3603852005153399E-6</v>
      </c>
      <c r="E104" s="3">
        <v>0.99939476651185299</v>
      </c>
      <c r="F104" s="5">
        <v>1.3305954825462001</v>
      </c>
      <c r="G104" s="2">
        <v>1.7258525034998599E-12</v>
      </c>
      <c r="H104" s="1">
        <v>0.99999999979897003</v>
      </c>
      <c r="I104" s="6">
        <v>1.1586681960695701E-6</v>
      </c>
      <c r="J104" s="4">
        <v>0.99968515434628302</v>
      </c>
    </row>
    <row r="105" spans="1:10" x14ac:dyDescent="0.25">
      <c r="A105" s="5">
        <v>2.3041095890410999</v>
      </c>
      <c r="B105" s="6">
        <v>1.72486186557082E-15</v>
      </c>
      <c r="C105" s="3">
        <v>0.99999999999981204</v>
      </c>
      <c r="D105" s="6">
        <v>7.0825692052053697E-6</v>
      </c>
      <c r="E105" s="3">
        <v>0.999387688254322</v>
      </c>
      <c r="F105" s="5">
        <v>1.3415468856947299</v>
      </c>
      <c r="G105" s="2">
        <v>1.7262713651864101E-12</v>
      </c>
      <c r="H105" s="1">
        <v>0.99999999979724397</v>
      </c>
      <c r="I105" s="6">
        <v>2.3175993423909298E-6</v>
      </c>
      <c r="J105" s="4">
        <v>0.99968283747931197</v>
      </c>
    </row>
    <row r="106" spans="1:10" x14ac:dyDescent="0.25">
      <c r="A106" s="5">
        <v>2.3315068493150699</v>
      </c>
      <c r="B106" s="6">
        <v>3.4514604980150999E-15</v>
      </c>
      <c r="C106" s="3">
        <v>0.99999999999980804</v>
      </c>
      <c r="D106" s="6">
        <v>1.18084212133818E-5</v>
      </c>
      <c r="E106" s="3">
        <v>0.99937588713322001</v>
      </c>
      <c r="F106" s="5">
        <v>1.3579739904175201</v>
      </c>
      <c r="G106" s="2">
        <v>1.7271249663133699E-12</v>
      </c>
      <c r="H106" s="1">
        <v>0.99999999979551601</v>
      </c>
      <c r="I106" s="6">
        <v>8.1133063771382506E-6</v>
      </c>
      <c r="J106" s="4">
        <v>0.99967472677907399</v>
      </c>
    </row>
    <row r="107" spans="1:10" x14ac:dyDescent="0.25">
      <c r="A107" s="5">
        <v>2.3342465753424699</v>
      </c>
      <c r="B107" s="6">
        <v>1.72590728394928E-15</v>
      </c>
      <c r="C107" s="3">
        <v>0.99999999999980604</v>
      </c>
      <c r="D107" s="6">
        <v>1.18103392244119E-6</v>
      </c>
      <c r="E107" s="3">
        <v>0.99937470683709295</v>
      </c>
      <c r="F107" s="5">
        <v>1.3607118412046499</v>
      </c>
      <c r="G107" s="2">
        <v>3.45488886431309E-12</v>
      </c>
      <c r="H107" s="1">
        <v>0.999999999792061</v>
      </c>
      <c r="I107" s="3">
        <v>0</v>
      </c>
      <c r="J107" s="4">
        <v>0.99967472677907399</v>
      </c>
    </row>
    <row r="108" spans="1:10" x14ac:dyDescent="0.25">
      <c r="A108" s="5">
        <v>2.34520547945205</v>
      </c>
      <c r="B108" s="6">
        <v>1.7263974283462699E-15</v>
      </c>
      <c r="C108" s="3">
        <v>0.99999999999980504</v>
      </c>
      <c r="D108" s="6">
        <v>7.0878590106058298E-6</v>
      </c>
      <c r="E108" s="3">
        <v>0.99936762343517505</v>
      </c>
      <c r="F108" s="5">
        <v>1.36344969199179</v>
      </c>
      <c r="G108" s="2">
        <v>1.7276816531977499E-12</v>
      </c>
      <c r="H108" s="1">
        <v>0.99999999979033405</v>
      </c>
      <c r="I108" s="3">
        <v>0</v>
      </c>
      <c r="J108" s="4">
        <v>0.99967472677907399</v>
      </c>
    </row>
    <row r="109" spans="1:10" x14ac:dyDescent="0.25">
      <c r="A109" s="5">
        <v>2.36438356164384</v>
      </c>
      <c r="B109" s="6">
        <v>1.7270112086569101E-15</v>
      </c>
      <c r="C109" s="3">
        <v>0.99999999999980305</v>
      </c>
      <c r="D109" s="6">
        <v>8.2719891694190303E-6</v>
      </c>
      <c r="E109" s="3">
        <v>0.99935935671120901</v>
      </c>
      <c r="F109" s="5">
        <v>1.3744010951403101</v>
      </c>
      <c r="G109" s="2">
        <v>3.4569359638970298E-12</v>
      </c>
      <c r="H109" s="1">
        <v>0.99999999978687704</v>
      </c>
      <c r="I109" s="6">
        <v>3.47823485995799E-6</v>
      </c>
      <c r="J109" s="4">
        <v>0.99967124968163801</v>
      </c>
    </row>
    <row r="110" spans="1:10" x14ac:dyDescent="0.25">
      <c r="A110" s="5">
        <v>2.4219178082191801</v>
      </c>
      <c r="B110" s="6">
        <v>1.7302323620065201E-15</v>
      </c>
      <c r="C110" s="3">
        <v>0.99999999999980105</v>
      </c>
      <c r="D110" s="6">
        <v>2.6021174717409699E-5</v>
      </c>
      <c r="E110" s="3">
        <v>0.99933335254511302</v>
      </c>
      <c r="F110" s="5">
        <v>1.3771389459274499</v>
      </c>
      <c r="G110" s="2">
        <v>1.7286053283264101E-12</v>
      </c>
      <c r="H110" s="1">
        <v>0.99999999978514797</v>
      </c>
      <c r="I110" s="6">
        <v>1.1595190222846601E-6</v>
      </c>
      <c r="J110" s="4">
        <v>0.99967009054447997</v>
      </c>
    </row>
    <row r="111" spans="1:10" x14ac:dyDescent="0.25">
      <c r="A111" s="5">
        <v>2.4465753424657501</v>
      </c>
      <c r="B111" s="6">
        <v>1.7311884510123201E-15</v>
      </c>
      <c r="C111" s="3">
        <v>0.99999999999979905</v>
      </c>
      <c r="D111" s="6">
        <v>1.6572926496579899E-5</v>
      </c>
      <c r="E111" s="3">
        <v>0.99931679080415503</v>
      </c>
      <c r="F111" s="5">
        <v>1.37987679671458</v>
      </c>
      <c r="G111" s="2">
        <v>1.7286746984854499E-12</v>
      </c>
      <c r="H111" s="1">
        <v>0.99999999978342002</v>
      </c>
      <c r="I111" s="6">
        <v>1.15955701531281E-6</v>
      </c>
      <c r="J111" s="4">
        <v>0.99966893137068502</v>
      </c>
    </row>
    <row r="112" spans="1:10" x14ac:dyDescent="0.25">
      <c r="A112" s="5">
        <v>2.4602739726027401</v>
      </c>
      <c r="B112" s="6">
        <v>1.7312788383112701E-15</v>
      </c>
      <c r="C112" s="3">
        <v>0.99999999999979805</v>
      </c>
      <c r="D112" s="6">
        <v>1.18420923488679E-6</v>
      </c>
      <c r="E112" s="3">
        <v>0.99931560740468295</v>
      </c>
      <c r="F112" s="5">
        <v>1.38261464750171</v>
      </c>
      <c r="G112" s="2">
        <v>1.72900668138513E-12</v>
      </c>
      <c r="H112" s="1">
        <v>0.99999999978169096</v>
      </c>
      <c r="I112" s="6">
        <v>1.1596569534232801E-6</v>
      </c>
      <c r="J112" s="4">
        <v>0.99966777209833002</v>
      </c>
    </row>
    <row r="113" spans="1:10" x14ac:dyDescent="0.25">
      <c r="A113" s="5">
        <v>2.5041095890411</v>
      </c>
      <c r="B113" s="6">
        <v>3.4649229548378001E-15</v>
      </c>
      <c r="C113" s="3">
        <v>0.99999999999979405</v>
      </c>
      <c r="D113" s="6">
        <v>1.53992920270713E-5</v>
      </c>
      <c r="E113" s="3">
        <v>0.99930021877030495</v>
      </c>
      <c r="F113" s="5">
        <v>1.3963039014373699</v>
      </c>
      <c r="G113" s="2">
        <v>1.72940786496315E-12</v>
      </c>
      <c r="H113" s="1">
        <v>0.99999999977996101</v>
      </c>
      <c r="I113" s="6">
        <v>6.9586947998338203E-6</v>
      </c>
      <c r="J113" s="4">
        <v>0.99966081573960597</v>
      </c>
    </row>
    <row r="114" spans="1:10" x14ac:dyDescent="0.25">
      <c r="A114" s="5">
        <v>2.54246575342466</v>
      </c>
      <c r="B114" s="6">
        <v>1.73438787325068E-15</v>
      </c>
      <c r="C114" s="3">
        <v>0.99999999999979206</v>
      </c>
      <c r="D114" s="6">
        <v>2.2524652799357701E-5</v>
      </c>
      <c r="E114" s="3">
        <v>0.999277710133335</v>
      </c>
      <c r="F114" s="5">
        <v>1.4017796030116401</v>
      </c>
      <c r="G114" s="2">
        <v>1.72984455320936E-12</v>
      </c>
      <c r="H114" s="1">
        <v>0.99999999977823095</v>
      </c>
      <c r="I114" s="6">
        <v>3.4800217684519398E-6</v>
      </c>
      <c r="J114" s="4">
        <v>0.99965733690425995</v>
      </c>
    </row>
    <row r="115" spans="1:10" x14ac:dyDescent="0.25">
      <c r="A115" s="5">
        <v>2.5452054794520498</v>
      </c>
      <c r="B115" s="6">
        <v>1.7346112563096599E-15</v>
      </c>
      <c r="C115" s="3">
        <v>0.99999999999979095</v>
      </c>
      <c r="D115" s="6">
        <v>1.18617413989394E-6</v>
      </c>
      <c r="E115" s="3">
        <v>0.99927652481665996</v>
      </c>
      <c r="F115" s="5">
        <v>1.4154688569473</v>
      </c>
      <c r="G115" s="2">
        <v>1.73050850539199E-12</v>
      </c>
      <c r="H115" s="1">
        <v>0.999999999776501</v>
      </c>
      <c r="I115" s="6">
        <v>4.6408308574933003E-6</v>
      </c>
      <c r="J115" s="4">
        <v>0.99965269767440901</v>
      </c>
    </row>
    <row r="116" spans="1:10" x14ac:dyDescent="0.25">
      <c r="A116" s="5">
        <v>2.5643835616438402</v>
      </c>
      <c r="B116" s="6">
        <v>1.73571756988002E-15</v>
      </c>
      <c r="C116" s="3">
        <v>0.99999999999978895</v>
      </c>
      <c r="D116" s="6">
        <v>1.0678850493785101E-5</v>
      </c>
      <c r="E116" s="3">
        <v>0.99926585374902699</v>
      </c>
      <c r="F116" s="5">
        <v>1.41820670773443</v>
      </c>
      <c r="G116" s="2">
        <v>3.4615229702887202E-12</v>
      </c>
      <c r="H116" s="1">
        <v>0.99999999977303899</v>
      </c>
      <c r="I116" s="6">
        <v>1.16030507316968E-6</v>
      </c>
      <c r="J116" s="4">
        <v>0.99965153777298499</v>
      </c>
    </row>
    <row r="117" spans="1:10" x14ac:dyDescent="0.25">
      <c r="A117" s="5">
        <v>2.56712328767123</v>
      </c>
      <c r="B117" s="6">
        <v>1.73577481124624E-15</v>
      </c>
      <c r="C117" s="3">
        <v>0.99999999999978695</v>
      </c>
      <c r="D117" s="6">
        <v>2.37392125790488E-6</v>
      </c>
      <c r="E117" s="3">
        <v>0.99926348157338996</v>
      </c>
      <c r="F117" s="5">
        <v>1.4209445585215601</v>
      </c>
      <c r="G117" s="2">
        <v>5.1943073336221797E-12</v>
      </c>
      <c r="H117" s="1">
        <v>0.99999999976784504</v>
      </c>
      <c r="I117" s="6">
        <v>2.32080803422042E-6</v>
      </c>
      <c r="J117" s="4">
        <v>0.99964921777635696</v>
      </c>
    </row>
    <row r="118" spans="1:10" x14ac:dyDescent="0.25">
      <c r="A118" s="5">
        <v>2.6246575342465799</v>
      </c>
      <c r="B118" s="6">
        <v>1.7374189372464701E-15</v>
      </c>
      <c r="C118" s="3">
        <v>0.99999999999978595</v>
      </c>
      <c r="D118" s="6">
        <v>1.6626819660420202E-5</v>
      </c>
      <c r="E118" s="3">
        <v>0.99924686713781197</v>
      </c>
      <c r="F118" s="5">
        <v>1.44284736481862</v>
      </c>
      <c r="G118" s="2">
        <v>1.73203113485328E-12</v>
      </c>
      <c r="H118" s="1">
        <v>0.99999999976611298</v>
      </c>
      <c r="I118" s="6">
        <v>6.9643985618017598E-6</v>
      </c>
      <c r="J118" s="4">
        <v>0.99964225584502497</v>
      </c>
    </row>
    <row r="119" spans="1:10" x14ac:dyDescent="0.25">
      <c r="A119" s="5">
        <v>2.6301369863013702</v>
      </c>
      <c r="B119" s="6">
        <v>1.73797228946085E-15</v>
      </c>
      <c r="C119" s="3">
        <v>0.99999999999978395</v>
      </c>
      <c r="D119" s="3">
        <v>0</v>
      </c>
      <c r="E119" s="3">
        <v>0.99924686713781197</v>
      </c>
      <c r="F119" s="5">
        <v>1.44558521560575</v>
      </c>
      <c r="G119" s="2">
        <v>1.7321556140700799E-12</v>
      </c>
      <c r="H119" s="1">
        <v>0.99999999976438103</v>
      </c>
      <c r="I119" s="6">
        <v>1.1608656163601101E-6</v>
      </c>
      <c r="J119" s="4">
        <v>0.99964109539537505</v>
      </c>
    </row>
    <row r="120" spans="1:10" x14ac:dyDescent="0.25">
      <c r="A120" s="5">
        <v>2.6328767123287702</v>
      </c>
      <c r="B120" s="6">
        <v>1.73802685267656E-15</v>
      </c>
      <c r="C120" s="3">
        <v>0.99999999999978195</v>
      </c>
      <c r="D120" s="6">
        <v>2.3764168281993499E-6</v>
      </c>
      <c r="E120" s="3">
        <v>0.99924449251356295</v>
      </c>
      <c r="F120" s="5">
        <v>1.45106091718001</v>
      </c>
      <c r="G120" s="2">
        <v>3.4644613282462201E-12</v>
      </c>
      <c r="H120" s="1">
        <v>0.99999999976091603</v>
      </c>
      <c r="I120" s="3">
        <v>0</v>
      </c>
      <c r="J120" s="4">
        <v>0.99964109539537505</v>
      </c>
    </row>
    <row r="121" spans="1:10" x14ac:dyDescent="0.25">
      <c r="A121" s="5">
        <v>2.65479452054795</v>
      </c>
      <c r="B121" s="6">
        <v>1.7392577784330501E-15</v>
      </c>
      <c r="C121" s="3">
        <v>0.99999999999977995</v>
      </c>
      <c r="D121" s="6">
        <v>8.3199985264042608E-6</v>
      </c>
      <c r="E121" s="3">
        <v>0.99923617883544202</v>
      </c>
      <c r="F121" s="5">
        <v>1.45379876796715</v>
      </c>
      <c r="G121" s="2">
        <v>1.7324138712455301E-12</v>
      </c>
      <c r="H121" s="1">
        <v>0.99999999975918397</v>
      </c>
      <c r="I121" s="3">
        <v>0</v>
      </c>
      <c r="J121" s="4">
        <v>0.99964109539537505</v>
      </c>
    </row>
    <row r="122" spans="1:10" x14ac:dyDescent="0.25">
      <c r="A122" s="5">
        <v>2.6575342465753402</v>
      </c>
      <c r="B122" s="6">
        <v>1.7394354618428999E-15</v>
      </c>
      <c r="C122" s="3">
        <v>0.99999999999977895</v>
      </c>
      <c r="D122" s="6">
        <v>1.1889882161217301E-6</v>
      </c>
      <c r="E122" s="3">
        <v>0.999234990756107</v>
      </c>
      <c r="F122" s="5">
        <v>1.4565366187542801</v>
      </c>
      <c r="G122" s="2">
        <v>1.7324394441437399E-12</v>
      </c>
      <c r="H122" s="1">
        <v>0.99999999975745102</v>
      </c>
      <c r="I122" s="3">
        <v>0</v>
      </c>
      <c r="J122" s="4">
        <v>0.99964109539537505</v>
      </c>
    </row>
    <row r="123" spans="1:10" x14ac:dyDescent="0.25">
      <c r="A123" s="5">
        <v>2.6602739726027398</v>
      </c>
      <c r="B123" s="6">
        <v>1.7399423306353799E-15</v>
      </c>
      <c r="C123" s="3">
        <v>0.99999999999977696</v>
      </c>
      <c r="D123" s="3">
        <v>0</v>
      </c>
      <c r="E123" s="3">
        <v>0.999234990756107</v>
      </c>
      <c r="F123" s="5">
        <v>1.48939082819986</v>
      </c>
      <c r="G123" s="2">
        <v>1.7333627370722799E-12</v>
      </c>
      <c r="H123" s="1">
        <v>0.99999999975571796</v>
      </c>
      <c r="I123" s="6">
        <v>1.3935549978280401E-5</v>
      </c>
      <c r="J123" s="4">
        <v>0.99962716494399395</v>
      </c>
    </row>
    <row r="124" spans="1:10" x14ac:dyDescent="0.25">
      <c r="A124" s="5">
        <v>2.6684931506849301</v>
      </c>
      <c r="B124" s="6">
        <v>1.7404153091339E-15</v>
      </c>
      <c r="C124" s="3">
        <v>0.99999999999977496</v>
      </c>
      <c r="D124" s="6">
        <v>3.5680646168577798E-6</v>
      </c>
      <c r="E124" s="3">
        <v>0.99923142542745302</v>
      </c>
      <c r="F124" s="5">
        <v>1.49760438056126</v>
      </c>
      <c r="G124" s="2">
        <v>1.73409571403595E-12</v>
      </c>
      <c r="H124" s="1">
        <v>0.99999999975398401</v>
      </c>
      <c r="I124" s="6">
        <v>3.4853249919277002E-6</v>
      </c>
      <c r="J124" s="4">
        <v>0.99962368092452503</v>
      </c>
    </row>
    <row r="125" spans="1:10" x14ac:dyDescent="0.25">
      <c r="A125" s="5">
        <v>2.68219178082192</v>
      </c>
      <c r="B125" s="6">
        <v>1.7408496012361801E-15</v>
      </c>
      <c r="C125" s="3">
        <v>0.99999999999977296</v>
      </c>
      <c r="D125" s="6">
        <v>5.9480637933789796E-6</v>
      </c>
      <c r="E125" s="3">
        <v>0.99922548195286698</v>
      </c>
      <c r="F125" s="5">
        <v>1.50855578370979</v>
      </c>
      <c r="G125" s="2">
        <v>3.4701358064194898E-12</v>
      </c>
      <c r="H125" s="1">
        <v>0.99999999975051401</v>
      </c>
      <c r="I125" s="6">
        <v>2.32399729710014E-6</v>
      </c>
      <c r="J125" s="4">
        <v>0.99962135780449202</v>
      </c>
    </row>
    <row r="126" spans="1:10" x14ac:dyDescent="0.25">
      <c r="A126" s="5">
        <v>2.68493150684932</v>
      </c>
      <c r="B126" s="6">
        <v>1.74112158628937E-15</v>
      </c>
      <c r="C126" s="3">
        <v>0.99999999999977196</v>
      </c>
      <c r="D126" s="6">
        <v>2.3797322342830298E-6</v>
      </c>
      <c r="E126" s="3">
        <v>0.99922310406660697</v>
      </c>
      <c r="F126" s="5">
        <v>1.5112936344969199</v>
      </c>
      <c r="G126" s="2">
        <v>3.4718462636036801E-12</v>
      </c>
      <c r="H126" s="1">
        <v>0.99999999974704201</v>
      </c>
      <c r="I126" s="6">
        <v>1.1622348149392199E-6</v>
      </c>
      <c r="J126" s="4">
        <v>0.99962019601042396</v>
      </c>
    </row>
    <row r="127" spans="1:10" x14ac:dyDescent="0.25">
      <c r="A127" s="5">
        <v>2.7260273972602702</v>
      </c>
      <c r="B127" s="6">
        <v>3.4863410934176602E-15</v>
      </c>
      <c r="C127" s="3">
        <v>0.99999999999976796</v>
      </c>
      <c r="D127" s="6">
        <v>1.7857695088455901E-5</v>
      </c>
      <c r="E127" s="3">
        <v>0.99920526040441304</v>
      </c>
      <c r="F127" s="5">
        <v>1.51676933607118</v>
      </c>
      <c r="G127" s="2">
        <v>1.7360619356691299E-12</v>
      </c>
      <c r="H127" s="1">
        <v>0.99999999974530596</v>
      </c>
      <c r="I127" s="3">
        <v>0</v>
      </c>
      <c r="J127" s="4">
        <v>0.99962019601042396</v>
      </c>
    </row>
    <row r="128" spans="1:10" x14ac:dyDescent="0.25">
      <c r="A128" s="5">
        <v>2.7315068493150698</v>
      </c>
      <c r="B128" s="6">
        <v>1.74326389820011E-15</v>
      </c>
      <c r="C128" s="3">
        <v>0.99999999999976596</v>
      </c>
      <c r="D128" s="6">
        <v>1.19121195199599E-6</v>
      </c>
      <c r="E128" s="3">
        <v>0.999204070139874</v>
      </c>
      <c r="F128" s="5">
        <v>1.5195071868583201</v>
      </c>
      <c r="G128" s="2">
        <v>3.47279947964338E-12</v>
      </c>
      <c r="H128" s="1">
        <v>0.99999999974183296</v>
      </c>
      <c r="I128" s="6">
        <v>1.16248544877246E-6</v>
      </c>
      <c r="J128" s="4">
        <v>0.999619033967167</v>
      </c>
    </row>
    <row r="129" spans="1:10" x14ac:dyDescent="0.25">
      <c r="A129" s="5">
        <v>2.7342465753424698</v>
      </c>
      <c r="B129" s="6">
        <v>1.7436727858457599E-15</v>
      </c>
      <c r="C129" s="3">
        <v>0.99999999999976497</v>
      </c>
      <c r="D129" s="6">
        <v>4.7658490521356699E-6</v>
      </c>
      <c r="E129" s="3">
        <v>0.99919930809545099</v>
      </c>
      <c r="F129" s="5">
        <v>1.5222450376454499</v>
      </c>
      <c r="G129" s="2">
        <v>3.4735972951874799E-12</v>
      </c>
      <c r="H129" s="1">
        <v>0.99999999973835996</v>
      </c>
      <c r="I129" s="3">
        <v>0</v>
      </c>
      <c r="J129" s="4">
        <v>0.999619033967167</v>
      </c>
    </row>
    <row r="130" spans="1:10" x14ac:dyDescent="0.25">
      <c r="A130" s="5">
        <v>2.74794520547945</v>
      </c>
      <c r="B130" s="6">
        <v>1.744550489574E-15</v>
      </c>
      <c r="C130" s="3">
        <v>0.99999999999976297</v>
      </c>
      <c r="D130" s="6">
        <v>4.7668125269341001E-6</v>
      </c>
      <c r="E130" s="3">
        <v>0.99919454511102401</v>
      </c>
      <c r="F130" s="5">
        <v>1.57973990417522</v>
      </c>
      <c r="G130" s="2">
        <v>1.7385341819808501E-12</v>
      </c>
      <c r="H130" s="1">
        <v>0.99999999973662101</v>
      </c>
      <c r="I130" s="6">
        <v>1.9774259302508201E-5</v>
      </c>
      <c r="J130" s="4">
        <v>0.99959926743661998</v>
      </c>
    </row>
    <row r="131" spans="1:10" x14ac:dyDescent="0.25">
      <c r="A131" s="5">
        <v>2.7616438356164399</v>
      </c>
      <c r="B131" s="6">
        <v>1.7449366271532301E-15</v>
      </c>
      <c r="C131" s="3">
        <v>0.99999999999976097</v>
      </c>
      <c r="D131" s="6">
        <v>5.9600385570180999E-6</v>
      </c>
      <c r="E131" s="3">
        <v>0.99918858989075598</v>
      </c>
      <c r="F131" s="5">
        <v>1.58795345653662</v>
      </c>
      <c r="G131" s="2">
        <v>1.73900285476664E-12</v>
      </c>
      <c r="H131" s="1">
        <v>0.99999999973488196</v>
      </c>
      <c r="I131" s="6">
        <v>3.49143785611795E-6</v>
      </c>
      <c r="J131" s="4">
        <v>0.99959577740398997</v>
      </c>
    </row>
    <row r="132" spans="1:10" x14ac:dyDescent="0.25">
      <c r="A132" s="5">
        <v>2.7643835616438399</v>
      </c>
      <c r="B132" s="6">
        <v>1.7451119215203201E-15</v>
      </c>
      <c r="C132" s="3">
        <v>0.99999999999975997</v>
      </c>
      <c r="D132" s="6">
        <v>1.1922159918709901E-6</v>
      </c>
      <c r="E132" s="3">
        <v>0.99918739864285</v>
      </c>
      <c r="F132" s="5">
        <v>1.59616700889802</v>
      </c>
      <c r="G132" s="2">
        <v>1.739348703704E-12</v>
      </c>
      <c r="H132" s="1">
        <v>0.99999999973314302</v>
      </c>
      <c r="I132" s="6">
        <v>4.6559018164446004E-6</v>
      </c>
      <c r="J132" s="4">
        <v>0.99959112339502798</v>
      </c>
    </row>
    <row r="133" spans="1:10" x14ac:dyDescent="0.25">
      <c r="A133" s="5">
        <v>2.8082191780821901</v>
      </c>
      <c r="B133" s="6">
        <v>3.4920281235456E-15</v>
      </c>
      <c r="C133" s="3">
        <v>0.99999999999975597</v>
      </c>
      <c r="D133" s="6">
        <v>1.3118709336186299E-5</v>
      </c>
      <c r="E133" s="3">
        <v>0.99917429067977503</v>
      </c>
      <c r="F133" s="5">
        <v>1.60438056125941</v>
      </c>
      <c r="G133" s="2">
        <v>1.7398556503771301E-12</v>
      </c>
      <c r="H133" s="1">
        <v>0.99999999973140297</v>
      </c>
      <c r="I133" s="6">
        <v>2.3282959962728002E-6</v>
      </c>
      <c r="J133" s="4">
        <v>0.99958879605372697</v>
      </c>
    </row>
    <row r="134" spans="1:10" x14ac:dyDescent="0.25">
      <c r="A134" s="5">
        <v>2.82191780821918</v>
      </c>
      <c r="B134" s="6">
        <v>1.74643143378831E-15</v>
      </c>
      <c r="C134" s="3">
        <v>0.99999999999975397</v>
      </c>
      <c r="D134" s="6">
        <v>4.7726782740412097E-6</v>
      </c>
      <c r="E134" s="3">
        <v>0.99916952195372599</v>
      </c>
      <c r="F134" s="5">
        <v>1.6098562628336801</v>
      </c>
      <c r="G134" s="2">
        <v>3.481243903326E-12</v>
      </c>
      <c r="H134" s="1">
        <v>0.99999999972792197</v>
      </c>
      <c r="I134" s="6">
        <v>9.3156187565254798E-6</v>
      </c>
      <c r="J134" s="4">
        <v>0.99957948430896204</v>
      </c>
    </row>
    <row r="135" spans="1:10" x14ac:dyDescent="0.25">
      <c r="A135" s="5">
        <v>2.8328767123287699</v>
      </c>
      <c r="B135" s="6">
        <v>1.7467646346926101E-15</v>
      </c>
      <c r="C135" s="3">
        <v>0.99999999999975298</v>
      </c>
      <c r="D135" s="6">
        <v>3.5804688313065598E-6</v>
      </c>
      <c r="E135" s="3">
        <v>0.9991659444648</v>
      </c>
      <c r="F135" s="5">
        <v>1.61259411362081</v>
      </c>
      <c r="G135" s="2">
        <v>1.7411709893929799E-12</v>
      </c>
      <c r="H135" s="1">
        <v>0.99999999972618003</v>
      </c>
      <c r="I135" s="6">
        <v>1.1646537437938E-6</v>
      </c>
      <c r="J135" s="4">
        <v>0.99957832014565096</v>
      </c>
    </row>
    <row r="136" spans="1:10" x14ac:dyDescent="0.25">
      <c r="A136" s="5">
        <v>2.8383561643835602</v>
      </c>
      <c r="B136" s="6">
        <v>1.7468779392324999E-15</v>
      </c>
      <c r="C136" s="3">
        <v>0.99999999999975098</v>
      </c>
      <c r="D136" s="6">
        <v>2.38730832736859E-6</v>
      </c>
      <c r="E136" s="3">
        <v>0.99916355915046695</v>
      </c>
      <c r="F136" s="5">
        <v>1.61533196440794</v>
      </c>
      <c r="G136" s="2">
        <v>1.7414438961233E-12</v>
      </c>
      <c r="H136" s="1">
        <v>0.99999999972443898</v>
      </c>
      <c r="I136" s="3">
        <v>0</v>
      </c>
      <c r="J136" s="4">
        <v>0.99957832014565096</v>
      </c>
    </row>
    <row r="137" spans="1:10" x14ac:dyDescent="0.25">
      <c r="A137" s="5">
        <v>2.8438356164383598</v>
      </c>
      <c r="B137" s="6">
        <v>1.747000358992E-15</v>
      </c>
      <c r="C137" s="3">
        <v>0.99999999999974898</v>
      </c>
      <c r="D137" s="6">
        <v>3.5812077299038101E-6</v>
      </c>
      <c r="E137" s="3">
        <v>0.999159980944613</v>
      </c>
      <c r="F137" s="5">
        <v>1.62354551676934</v>
      </c>
      <c r="G137" s="2">
        <v>1.74173945170895E-12</v>
      </c>
      <c r="H137" s="1">
        <v>0.99999999972269704</v>
      </c>
      <c r="I137" s="6">
        <v>4.6591478503972497E-6</v>
      </c>
      <c r="J137" s="4">
        <v>0.99957366297331895</v>
      </c>
    </row>
    <row r="138" spans="1:10" x14ac:dyDescent="0.25">
      <c r="A138" s="5">
        <v>2.8657534246575298</v>
      </c>
      <c r="B138" s="6">
        <v>1.74789501984469E-15</v>
      </c>
      <c r="C138" s="3">
        <v>0.99999999999974698</v>
      </c>
      <c r="D138" s="6">
        <v>7.1647933430033099E-6</v>
      </c>
      <c r="E138" s="3">
        <v>0.99915282219547796</v>
      </c>
      <c r="F138" s="5">
        <v>1.6262833675564701</v>
      </c>
      <c r="G138" s="2">
        <v>5.2261958609394504E-12</v>
      </c>
      <c r="H138" s="1">
        <v>0.999999999717471</v>
      </c>
      <c r="I138" s="6">
        <v>2.3300025767607899E-6</v>
      </c>
      <c r="J138" s="4">
        <v>0.99957133396682196</v>
      </c>
    </row>
    <row r="139" spans="1:10" x14ac:dyDescent="0.25">
      <c r="A139" s="5">
        <v>2.8712328767123299</v>
      </c>
      <c r="B139" s="6">
        <v>3.4964228065100198E-15</v>
      </c>
      <c r="C139" s="3">
        <v>0.99999999999974398</v>
      </c>
      <c r="D139" s="6">
        <v>3.5832287818137301E-6</v>
      </c>
      <c r="E139" s="3">
        <v>0.999149242008743</v>
      </c>
      <c r="F139" s="5">
        <v>1.6290212183435999</v>
      </c>
      <c r="G139" s="2">
        <v>1.7421981715672101E-12</v>
      </c>
      <c r="H139" s="1">
        <v>0.99999999971572895</v>
      </c>
      <c r="I139" s="3">
        <v>0</v>
      </c>
      <c r="J139" s="4">
        <v>0.99957133396682196</v>
      </c>
    </row>
    <row r="140" spans="1:10" x14ac:dyDescent="0.25">
      <c r="A140" s="5">
        <v>2.8739726027397299</v>
      </c>
      <c r="B140" s="6">
        <v>5.2451292305623003E-15</v>
      </c>
      <c r="C140" s="3">
        <v>0.99999999999973899</v>
      </c>
      <c r="D140" s="6">
        <v>3.5837298210659201E-6</v>
      </c>
      <c r="E140" s="3">
        <v>0.999145661334225</v>
      </c>
      <c r="F140" s="5">
        <v>1.6454483230663901</v>
      </c>
      <c r="G140" s="2">
        <v>1.74315701215022E-12</v>
      </c>
      <c r="H140" s="1">
        <v>0.99999999971398601</v>
      </c>
      <c r="I140" s="6">
        <v>1.0488234091276999E-5</v>
      </c>
      <c r="J140" s="4">
        <v>0.99956085028365804</v>
      </c>
    </row>
    <row r="141" spans="1:10" x14ac:dyDescent="0.25">
      <c r="A141" s="5">
        <v>2.8931506849315101</v>
      </c>
      <c r="B141" s="6">
        <v>1.74898252265123E-15</v>
      </c>
      <c r="C141" s="3">
        <v>0.99999999999973699</v>
      </c>
      <c r="D141" s="6">
        <v>8.3658123197160299E-6</v>
      </c>
      <c r="E141" s="3">
        <v>0.99913730270410495</v>
      </c>
      <c r="F141" s="5">
        <v>1.65092402464066</v>
      </c>
      <c r="G141" s="2">
        <v>1.74343229968826E-12</v>
      </c>
      <c r="H141" s="1">
        <v>0.99999999971224196</v>
      </c>
      <c r="I141" s="6">
        <v>3.49748739915449E-6</v>
      </c>
      <c r="J141" s="4">
        <v>0.99955735433829296</v>
      </c>
    </row>
    <row r="142" spans="1:10" x14ac:dyDescent="0.25">
      <c r="A142" s="5">
        <v>2.8958904109588999</v>
      </c>
      <c r="B142" s="6">
        <v>1.74909850005932E-15</v>
      </c>
      <c r="C142" s="3">
        <v>0.99999999999973499</v>
      </c>
      <c r="D142" s="6">
        <v>1.1953364102148501E-6</v>
      </c>
      <c r="E142" s="3">
        <v>0.99913610839962197</v>
      </c>
      <c r="F142" s="5">
        <v>1.6646132785763199</v>
      </c>
      <c r="G142" s="2">
        <v>1.74417453569605E-12</v>
      </c>
      <c r="H142" s="1">
        <v>0.99999999971049802</v>
      </c>
      <c r="I142" s="6">
        <v>9.3310176196315695E-6</v>
      </c>
      <c r="J142" s="4">
        <v>0.99954802749452298</v>
      </c>
    </row>
    <row r="143" spans="1:10" x14ac:dyDescent="0.25">
      <c r="A143" s="5">
        <v>2.9041095890410999</v>
      </c>
      <c r="B143" s="6">
        <v>1.74930084891119E-15</v>
      </c>
      <c r="C143" s="3">
        <v>0.99999999999973299</v>
      </c>
      <c r="D143" s="6">
        <v>3.58632484972576E-6</v>
      </c>
      <c r="E143" s="3">
        <v>0.99913252517939399</v>
      </c>
      <c r="F143" s="5">
        <v>1.68651608487337</v>
      </c>
      <c r="G143" s="2">
        <v>1.74441557596308E-12</v>
      </c>
      <c r="H143" s="1">
        <v>0.99999999970875397</v>
      </c>
      <c r="I143" s="6">
        <v>4.6674358890822897E-6</v>
      </c>
      <c r="J143" s="4">
        <v>0.99954336217907402</v>
      </c>
    </row>
    <row r="144" spans="1:10" x14ac:dyDescent="0.25">
      <c r="A144" s="5">
        <v>2.9068493150684902</v>
      </c>
      <c r="B144" s="6">
        <v>1.74964006959599E-15</v>
      </c>
      <c r="C144" s="3">
        <v>0.99999999999973199</v>
      </c>
      <c r="D144" s="6">
        <v>2.3912171017021998E-6</v>
      </c>
      <c r="E144" s="3">
        <v>0.99913013603946899</v>
      </c>
      <c r="F144" s="5">
        <v>1.6919917864476399</v>
      </c>
      <c r="G144" s="2">
        <v>1.7445695571603E-12</v>
      </c>
      <c r="H144" s="1">
        <v>0.99999999970700904</v>
      </c>
      <c r="I144" s="3">
        <v>0</v>
      </c>
      <c r="J144" s="4">
        <v>0.99954336217907402</v>
      </c>
    </row>
    <row r="145" spans="1:10" x14ac:dyDescent="0.25">
      <c r="A145" s="5">
        <v>2.9369863013698598</v>
      </c>
      <c r="B145" s="6">
        <v>1.7504716306432401E-15</v>
      </c>
      <c r="C145" s="3">
        <v>0.99999999999972999</v>
      </c>
      <c r="D145" s="6">
        <v>1.1959115216265401E-5</v>
      </c>
      <c r="E145" s="3">
        <v>0.999118187398504</v>
      </c>
      <c r="F145" s="5">
        <v>1.7084188911704301</v>
      </c>
      <c r="G145" s="2">
        <v>1.7449468691565001E-12</v>
      </c>
      <c r="H145" s="1">
        <v>0.99999999970526399</v>
      </c>
      <c r="I145" s="6">
        <v>5.83542311793759E-6</v>
      </c>
      <c r="J145" s="4">
        <v>0.99953752943764895</v>
      </c>
    </row>
    <row r="146" spans="1:10" x14ac:dyDescent="0.25">
      <c r="A146" s="5">
        <v>2.9397260273972599</v>
      </c>
      <c r="B146" s="6">
        <v>1.7505656102359999E-15</v>
      </c>
      <c r="C146" s="3">
        <v>0.999999999999728</v>
      </c>
      <c r="D146" s="6">
        <v>1.1961419466087299E-6</v>
      </c>
      <c r="E146" s="3">
        <v>0.99911699231204498</v>
      </c>
      <c r="F146" s="5">
        <v>1.7275838466803599</v>
      </c>
      <c r="G146" s="2">
        <v>1.74575751404014E-12</v>
      </c>
      <c r="H146" s="1">
        <v>0.99999999970351805</v>
      </c>
      <c r="I146" s="6">
        <v>7.0043276458044401E-6</v>
      </c>
      <c r="J146" s="4">
        <v>0.99953052837381695</v>
      </c>
    </row>
    <row r="147" spans="1:10" x14ac:dyDescent="0.25">
      <c r="A147" s="5">
        <v>2.9452054794520501</v>
      </c>
      <c r="B147" s="6">
        <v>1.75079802244024E-15</v>
      </c>
      <c r="C147" s="3">
        <v>0.999999999999726</v>
      </c>
      <c r="D147" s="6">
        <v>3.5892827018037198E-6</v>
      </c>
      <c r="E147" s="3">
        <v>0.999113406205143</v>
      </c>
      <c r="F147" s="5">
        <v>1.7467488021902799</v>
      </c>
      <c r="G147" s="2">
        <v>3.4927355049891501E-12</v>
      </c>
      <c r="H147" s="1">
        <v>0.99999999970002595</v>
      </c>
      <c r="I147" s="6">
        <v>4.6714204499939201E-6</v>
      </c>
      <c r="J147" s="4">
        <v>0.99952585915737302</v>
      </c>
    </row>
    <row r="148" spans="1:10" x14ac:dyDescent="0.25">
      <c r="A148" s="5">
        <v>2.9671232876712299</v>
      </c>
      <c r="B148" s="6">
        <v>1.75255952872971E-15</v>
      </c>
      <c r="C148" s="3">
        <v>0.999999999999725</v>
      </c>
      <c r="D148" s="6">
        <v>9.5753139658294098E-6</v>
      </c>
      <c r="E148" s="3">
        <v>0.99910383942639402</v>
      </c>
      <c r="F148" s="5">
        <v>1.7631759069130699</v>
      </c>
      <c r="G148" s="2">
        <v>1.7468818899207899E-12</v>
      </c>
      <c r="H148" s="1">
        <v>0.99999999969827902</v>
      </c>
      <c r="I148" s="6">
        <v>1.0513214734437701E-5</v>
      </c>
      <c r="J148" s="4">
        <v>0.99951535098262001</v>
      </c>
    </row>
    <row r="149" spans="1:10" x14ac:dyDescent="0.25">
      <c r="A149" s="5">
        <v>2.9780821917808198</v>
      </c>
      <c r="B149" s="6">
        <v>1.7528198123604E-15</v>
      </c>
      <c r="C149" s="3">
        <v>0.999999999999723</v>
      </c>
      <c r="D149" s="6">
        <v>2.3947861456989601E-6</v>
      </c>
      <c r="E149" s="3">
        <v>0.99910144678922597</v>
      </c>
      <c r="F149" s="5">
        <v>1.7741273100616</v>
      </c>
      <c r="G149" s="2">
        <v>3.4950125024514498E-12</v>
      </c>
      <c r="H149" s="1">
        <v>0.99999999969478404</v>
      </c>
      <c r="I149" s="6">
        <v>3.5050162162357702E-6</v>
      </c>
      <c r="J149" s="4">
        <v>0.99951184767124601</v>
      </c>
    </row>
    <row r="150" spans="1:10" x14ac:dyDescent="0.25">
      <c r="A150" s="5">
        <v>3.0082191780821899</v>
      </c>
      <c r="B150" s="6">
        <v>1.7538082101861601E-15</v>
      </c>
      <c r="C150" s="3">
        <v>0.999999999999721</v>
      </c>
      <c r="D150" s="6">
        <v>1.5572791702735799E-5</v>
      </c>
      <c r="E150" s="3">
        <v>0.999085888111652</v>
      </c>
      <c r="F150" s="5">
        <v>1.7960301163586601</v>
      </c>
      <c r="G150" s="2">
        <v>1.7484466582170399E-12</v>
      </c>
      <c r="H150" s="1">
        <v>0.99999999969303499</v>
      </c>
      <c r="I150" s="6">
        <v>8.1817790643419604E-6</v>
      </c>
      <c r="J150" s="4">
        <v>0.99950366991959105</v>
      </c>
    </row>
    <row r="151" spans="1:10" x14ac:dyDescent="0.25">
      <c r="A151" s="5">
        <v>3.0136986301369899</v>
      </c>
      <c r="B151" s="6">
        <v>3.5079425431557299E-15</v>
      </c>
      <c r="C151" s="3">
        <v>0.999999999999717</v>
      </c>
      <c r="D151" s="6">
        <v>1.1983055963323101E-6</v>
      </c>
      <c r="E151" s="3">
        <v>0.99908469090215801</v>
      </c>
      <c r="F151" s="5">
        <v>1.8151950718685801</v>
      </c>
      <c r="G151" s="2">
        <v>1.74886383208134E-12</v>
      </c>
      <c r="H151" s="1">
        <v>0.99999999969128694</v>
      </c>
      <c r="I151" s="6">
        <v>3.5078692633403801E-6</v>
      </c>
      <c r="J151" s="4">
        <v>0.99950016379753803</v>
      </c>
    </row>
    <row r="152" spans="1:10" x14ac:dyDescent="0.25">
      <c r="A152" s="5">
        <v>3.0164383561643802</v>
      </c>
      <c r="B152" s="6">
        <v>1.7542797823615399E-15</v>
      </c>
      <c r="C152" s="3">
        <v>0.999999999999716</v>
      </c>
      <c r="D152" s="3">
        <v>0</v>
      </c>
      <c r="E152" s="3">
        <v>0.99908469090215801</v>
      </c>
      <c r="F152" s="5">
        <v>1.8179329226557199</v>
      </c>
      <c r="G152" s="2">
        <v>1.7495195063164799E-12</v>
      </c>
      <c r="H152" s="1">
        <v>0.99999999968953701</v>
      </c>
      <c r="I152" s="6">
        <v>2.3389485944409002E-6</v>
      </c>
      <c r="J152" s="4">
        <v>0.99949782602076898</v>
      </c>
    </row>
    <row r="153" spans="1:10" x14ac:dyDescent="0.25">
      <c r="A153" s="5">
        <v>3.0520547945205498</v>
      </c>
      <c r="B153" s="6">
        <v>3.5100697808584301E-15</v>
      </c>
      <c r="C153" s="3">
        <v>0.99999999999971201</v>
      </c>
      <c r="D153" s="6">
        <v>1.1987610496378699E-5</v>
      </c>
      <c r="E153" s="3">
        <v>0.99907271433581601</v>
      </c>
      <c r="F153" s="5">
        <v>1.82067077344285</v>
      </c>
      <c r="G153" s="2">
        <v>1.7495440270121701E-12</v>
      </c>
      <c r="H153" s="1">
        <v>0.99999999968778697</v>
      </c>
      <c r="I153" s="3">
        <v>0</v>
      </c>
      <c r="J153" s="4">
        <v>0.99949782602076898</v>
      </c>
    </row>
    <row r="154" spans="1:10" x14ac:dyDescent="0.25">
      <c r="A154" s="5">
        <v>3.0630136986301402</v>
      </c>
      <c r="B154" s="6">
        <v>1.7555307414003301E-15</v>
      </c>
      <c r="C154" s="3">
        <v>0.99999999999971001</v>
      </c>
      <c r="D154" s="6">
        <v>8.3943800136510802E-6</v>
      </c>
      <c r="E154" s="3">
        <v>0.99906432777499099</v>
      </c>
      <c r="F154" s="5">
        <v>1.8234086242299801</v>
      </c>
      <c r="G154" s="2">
        <v>1.7496221251196201E-12</v>
      </c>
      <c r="H154" s="1">
        <v>0.99999999968603803</v>
      </c>
      <c r="I154" s="6">
        <v>1.16956612542538E-6</v>
      </c>
      <c r="J154" s="4">
        <v>0.999496657042652</v>
      </c>
    </row>
    <row r="155" spans="1:10" x14ac:dyDescent="0.25">
      <c r="A155" s="5">
        <v>3.06575342465753</v>
      </c>
      <c r="B155" s="6">
        <v>1.7556302030414101E-15</v>
      </c>
      <c r="C155" s="3">
        <v>0.99999999999970901</v>
      </c>
      <c r="D155" s="6">
        <v>1.19946778227267E-6</v>
      </c>
      <c r="E155" s="3">
        <v>0.99906312943023601</v>
      </c>
      <c r="F155" s="5">
        <v>1.82888432580424</v>
      </c>
      <c r="G155" s="2">
        <v>1.7497777666264799E-12</v>
      </c>
      <c r="H155" s="1">
        <v>0.99999999968428799</v>
      </c>
      <c r="I155" s="6">
        <v>3.50882275822694E-6</v>
      </c>
      <c r="J155" s="4">
        <v>0.99949314999218797</v>
      </c>
    </row>
    <row r="156" spans="1:10" x14ac:dyDescent="0.25">
      <c r="A156" s="5">
        <v>3.06849315068493</v>
      </c>
      <c r="B156" s="6">
        <v>1.75576569352166E-15</v>
      </c>
      <c r="C156" s="3">
        <v>0.99999999999970701</v>
      </c>
      <c r="D156" s="6">
        <v>1.1995546952000499E-6</v>
      </c>
      <c r="E156" s="3">
        <v>0.999061931000087</v>
      </c>
      <c r="F156" s="5">
        <v>1.8535249828884299</v>
      </c>
      <c r="G156" s="2">
        <v>1.75125592070483E-12</v>
      </c>
      <c r="H156" s="1">
        <v>0.99999999968253706</v>
      </c>
      <c r="I156" s="6">
        <v>9.3595982587139594E-6</v>
      </c>
      <c r="J156" s="4">
        <v>0.999483795181621</v>
      </c>
    </row>
    <row r="157" spans="1:10" x14ac:dyDescent="0.25">
      <c r="A157" s="5">
        <v>3.0876712328767102</v>
      </c>
      <c r="B157" s="6">
        <v>1.7578543491803601E-15</v>
      </c>
      <c r="C157" s="3">
        <v>0.99999999999970501</v>
      </c>
      <c r="D157" s="6">
        <v>1.3200079735803999E-5</v>
      </c>
      <c r="E157" s="3">
        <v>0.99904874338997596</v>
      </c>
      <c r="F157" s="5">
        <v>1.8590006844627001</v>
      </c>
      <c r="G157" s="2">
        <v>1.75184980712008E-12</v>
      </c>
      <c r="H157" s="1">
        <v>0.99999999968078501</v>
      </c>
      <c r="I157" s="6">
        <v>4.6817788091265403E-6</v>
      </c>
      <c r="J157" s="4">
        <v>0.99947911583052196</v>
      </c>
    </row>
    <row r="158" spans="1:10" x14ac:dyDescent="0.25">
      <c r="A158" s="5">
        <v>3.0931506849315098</v>
      </c>
      <c r="B158" s="6">
        <v>1.7579323110785501E-15</v>
      </c>
      <c r="C158" s="3">
        <v>0.99999999999970302</v>
      </c>
      <c r="D158" s="6">
        <v>3.6022280117068601E-6</v>
      </c>
      <c r="E158" s="3">
        <v>0.99904514459508897</v>
      </c>
      <c r="F158" s="5">
        <v>1.8809034907597499</v>
      </c>
      <c r="G158" s="2">
        <v>1.75238926570196E-12</v>
      </c>
      <c r="H158" s="1">
        <v>0.99999999967903297</v>
      </c>
      <c r="I158" s="6">
        <v>8.1961073783827992E-6</v>
      </c>
      <c r="J158" s="4">
        <v>0.99947092402593696</v>
      </c>
    </row>
    <row r="159" spans="1:10" x14ac:dyDescent="0.25">
      <c r="A159" s="5">
        <v>3.1260273972602701</v>
      </c>
      <c r="B159" s="6">
        <v>1.7593886612020801E-15</v>
      </c>
      <c r="C159" s="3">
        <v>0.99999999999970202</v>
      </c>
      <c r="D159" s="6">
        <v>1.44144417970843E-5</v>
      </c>
      <c r="E159" s="3">
        <v>0.99903074402078795</v>
      </c>
      <c r="F159" s="5">
        <v>1.8945927446954101</v>
      </c>
      <c r="G159" s="2">
        <v>1.7527786319725099E-12</v>
      </c>
      <c r="H159" s="1">
        <v>0.99999999967728004</v>
      </c>
      <c r="I159" s="6">
        <v>2.3426593262148398E-6</v>
      </c>
      <c r="J159" s="4">
        <v>0.99946858260879801</v>
      </c>
    </row>
    <row r="160" spans="1:10" x14ac:dyDescent="0.25">
      <c r="A160" s="5">
        <v>3.1342465753424702</v>
      </c>
      <c r="B160" s="6">
        <v>3.5194134997873001E-15</v>
      </c>
      <c r="C160" s="3">
        <v>0.99999999999969802</v>
      </c>
      <c r="D160" s="6">
        <v>2.4035026544894301E-6</v>
      </c>
      <c r="E160" s="3">
        <v>0.99902834285062803</v>
      </c>
      <c r="F160" s="5">
        <v>1.9164955509924699</v>
      </c>
      <c r="G160" s="2">
        <v>1.7532290629558301E-12</v>
      </c>
      <c r="H160" s="1">
        <v>0.999999999675526</v>
      </c>
      <c r="I160" s="6">
        <v>8.2010590907474792E-6</v>
      </c>
      <c r="J160" s="4">
        <v>0.99946038594150299</v>
      </c>
    </row>
    <row r="161" spans="1:10" x14ac:dyDescent="0.25">
      <c r="A161" s="5">
        <v>3.1506849315068499</v>
      </c>
      <c r="B161" s="6">
        <v>1.7607360466118101E-15</v>
      </c>
      <c r="C161" s="3">
        <v>0.99999999999969602</v>
      </c>
      <c r="D161" s="6">
        <v>9.6167909564787504E-6</v>
      </c>
      <c r="E161" s="3">
        <v>0.99901873545009201</v>
      </c>
      <c r="F161" s="5">
        <v>1.9192334017796</v>
      </c>
      <c r="G161" s="2">
        <v>1.75336265600818E-12</v>
      </c>
      <c r="H161" s="1">
        <v>0.99999999967377295</v>
      </c>
      <c r="I161" s="6">
        <v>1.1718896265344501E-6</v>
      </c>
      <c r="J161" s="4">
        <v>0.99945921468493104</v>
      </c>
    </row>
    <row r="162" spans="1:10" x14ac:dyDescent="0.25">
      <c r="A162" s="5">
        <v>3.1534246575342499</v>
      </c>
      <c r="B162" s="6">
        <v>3.5218848728691201E-15</v>
      </c>
      <c r="C162" s="3">
        <v>0.99999999999969302</v>
      </c>
      <c r="D162" s="3">
        <v>0</v>
      </c>
      <c r="E162" s="3">
        <v>0.99901873545009201</v>
      </c>
      <c r="F162" s="5">
        <v>1.9247091033538699</v>
      </c>
      <c r="G162" s="2">
        <v>1.75398982755519E-12</v>
      </c>
      <c r="H162" s="1">
        <v>0.99999999967201902</v>
      </c>
      <c r="I162" s="6">
        <v>3.5160801408590799E-6</v>
      </c>
      <c r="J162" s="4">
        <v>0.99945570051241295</v>
      </c>
    </row>
    <row r="163" spans="1:10" x14ac:dyDescent="0.25">
      <c r="A163" s="5">
        <v>3.18356164383562</v>
      </c>
      <c r="B163" s="6">
        <v>1.76160719345382E-15</v>
      </c>
      <c r="C163" s="3">
        <v>0.99999999999969102</v>
      </c>
      <c r="D163" s="6">
        <v>9.6215363618121896E-6</v>
      </c>
      <c r="E163" s="3">
        <v>0.99900912340124404</v>
      </c>
      <c r="F163" s="5">
        <v>1.927446954141</v>
      </c>
      <c r="G163" s="2">
        <v>1.7542093646934999E-12</v>
      </c>
      <c r="H163" s="1">
        <v>0.99999999967026498</v>
      </c>
      <c r="I163" s="3">
        <v>0</v>
      </c>
      <c r="J163" s="4">
        <v>0.99945570051241295</v>
      </c>
    </row>
    <row r="164" spans="1:10" x14ac:dyDescent="0.25">
      <c r="A164" s="5">
        <v>3.1890410958904098</v>
      </c>
      <c r="B164" s="6">
        <v>1.76181182777088E-15</v>
      </c>
      <c r="C164" s="3">
        <v>0.99999999999968903</v>
      </c>
      <c r="D164" s="6">
        <v>1.2029828677121899E-6</v>
      </c>
      <c r="E164" s="3">
        <v>0.99900792161110696</v>
      </c>
      <c r="F164" s="5">
        <v>1.9438740588637899</v>
      </c>
      <c r="G164" s="2">
        <v>1.75508934973827E-12</v>
      </c>
      <c r="H164" s="1">
        <v>0.99999999966851005</v>
      </c>
      <c r="I164" s="6">
        <v>7.0344026306848197E-6</v>
      </c>
      <c r="J164" s="4">
        <v>0.99944866996333204</v>
      </c>
    </row>
    <row r="165" spans="1:10" x14ac:dyDescent="0.25">
      <c r="A165" s="5">
        <v>3.20547945205479</v>
      </c>
      <c r="B165" s="6">
        <v>1.7623487777688299E-15</v>
      </c>
      <c r="C165" s="3">
        <v>0.99999999999968803</v>
      </c>
      <c r="D165" s="6">
        <v>7.2191560220467801E-6</v>
      </c>
      <c r="E165" s="3">
        <v>0.99900070964308596</v>
      </c>
      <c r="F165" s="5">
        <v>1.95482546201232</v>
      </c>
      <c r="G165" s="2">
        <v>1.7554748802612699E-12</v>
      </c>
      <c r="H165" s="1">
        <v>0.99999999966675401</v>
      </c>
      <c r="I165" s="6">
        <v>2.34540671436028E-6</v>
      </c>
      <c r="J165" s="4">
        <v>0.99944632585245996</v>
      </c>
    </row>
    <row r="166" spans="1:10" x14ac:dyDescent="0.25">
      <c r="A166" s="5">
        <v>3.2219178082191799</v>
      </c>
      <c r="B166" s="6">
        <v>1.7632530113211699E-15</v>
      </c>
      <c r="C166" s="3">
        <v>0.99999999999968603</v>
      </c>
      <c r="D166" s="6">
        <v>4.8149827852330901E-6</v>
      </c>
      <c r="E166" s="3">
        <v>0.99899589948344703</v>
      </c>
      <c r="F166" s="5">
        <v>1.9575633127994501</v>
      </c>
      <c r="G166" s="2">
        <v>1.7559405389568799E-12</v>
      </c>
      <c r="H166" s="1">
        <v>0.99999999966499797</v>
      </c>
      <c r="I166" s="6">
        <v>1.17277630178102E-6</v>
      </c>
      <c r="J166" s="4">
        <v>0.99944515372618103</v>
      </c>
    </row>
    <row r="167" spans="1:10" x14ac:dyDescent="0.25">
      <c r="A167" s="5">
        <v>3.22465753424658</v>
      </c>
      <c r="B167" s="6">
        <v>1.7635346525120801E-15</v>
      </c>
      <c r="C167" s="3">
        <v>0.99999999999968403</v>
      </c>
      <c r="D167" s="6">
        <v>1.20394666828908E-6</v>
      </c>
      <c r="E167" s="3">
        <v>0.99899469674638597</v>
      </c>
      <c r="F167" s="5">
        <v>1.96577686516085</v>
      </c>
      <c r="G167" s="2">
        <v>3.5130166046974698E-12</v>
      </c>
      <c r="H167" s="1">
        <v>0.99999999966148501</v>
      </c>
      <c r="I167" s="6">
        <v>2.3457156656000799E-6</v>
      </c>
      <c r="J167" s="4">
        <v>0.99944280931477703</v>
      </c>
    </row>
    <row r="168" spans="1:10" x14ac:dyDescent="0.25">
      <c r="A168" s="5">
        <v>3.2383561643835601</v>
      </c>
      <c r="B168" s="6">
        <v>1.76410415995812E-15</v>
      </c>
      <c r="C168" s="3">
        <v>0.99999999999968203</v>
      </c>
      <c r="D168" s="6">
        <v>4.8169130716796102E-6</v>
      </c>
      <c r="E168" s="3">
        <v>0.99898988468736205</v>
      </c>
      <c r="F168" s="5">
        <v>1.97125256673511</v>
      </c>
      <c r="G168" s="2">
        <v>1.7567485069381201E-12</v>
      </c>
      <c r="H168" s="1">
        <v>0.99999999965972897</v>
      </c>
      <c r="I168" s="6">
        <v>1.17294008097457E-6</v>
      </c>
      <c r="J168" s="4">
        <v>0.99944163702893496</v>
      </c>
    </row>
    <row r="169" spans="1:10" x14ac:dyDescent="0.25">
      <c r="A169" s="5">
        <v>3.25205479452055</v>
      </c>
      <c r="B169" s="6">
        <v>1.76447227622995E-15</v>
      </c>
      <c r="C169" s="3">
        <v>0.99999999999968103</v>
      </c>
      <c r="D169" s="6">
        <v>2.4088262021674098E-6</v>
      </c>
      <c r="E169" s="3">
        <v>0.99898747829724999</v>
      </c>
      <c r="F169" s="5">
        <v>1.9767282683093801</v>
      </c>
      <c r="G169" s="2">
        <v>1.7572090916014E-12</v>
      </c>
      <c r="H169" s="1">
        <v>0.99999999965797104</v>
      </c>
      <c r="I169" s="6">
        <v>2.3459481412526402E-6</v>
      </c>
      <c r="J169" s="4">
        <v>0.99943929239343399</v>
      </c>
    </row>
    <row r="170" spans="1:10" x14ac:dyDescent="0.25">
      <c r="A170" s="5">
        <v>3.2657534246575302</v>
      </c>
      <c r="B170" s="6">
        <v>1.76569997537304E-15</v>
      </c>
      <c r="C170" s="3">
        <v>0.99999999999967903</v>
      </c>
      <c r="D170" s="6">
        <v>1.32548195408981E-5</v>
      </c>
      <c r="E170" s="3">
        <v>0.99897423698625798</v>
      </c>
      <c r="F170" s="5">
        <v>1.9794661190965099</v>
      </c>
      <c r="G170" s="2">
        <v>3.51500811850357E-12</v>
      </c>
      <c r="H170" s="1">
        <v>0.99999999965445596</v>
      </c>
      <c r="I170" s="6">
        <v>1.1730357808377499E-6</v>
      </c>
      <c r="J170" s="4">
        <v>0.99943812001607102</v>
      </c>
    </row>
    <row r="171" spans="1:10" x14ac:dyDescent="0.25">
      <c r="A171" s="5">
        <v>3.2821917808219201</v>
      </c>
      <c r="B171" s="6">
        <v>1.7683154778074301E-15</v>
      </c>
      <c r="C171" s="3">
        <v>0.99999999999967704</v>
      </c>
      <c r="D171" s="6">
        <v>1.32658101899502E-5</v>
      </c>
      <c r="E171" s="3">
        <v>0.99896098487154505</v>
      </c>
      <c r="F171" s="5">
        <v>1.9876796714579099</v>
      </c>
      <c r="G171" s="2">
        <v>1.75811842339903E-12</v>
      </c>
      <c r="H171" s="1">
        <v>0.99999999965269804</v>
      </c>
      <c r="I171" s="6">
        <v>7.0390467539216103E-6</v>
      </c>
      <c r="J171" s="4">
        <v>0.99943108494917698</v>
      </c>
    </row>
    <row r="172" spans="1:10" x14ac:dyDescent="0.25">
      <c r="A172" s="5">
        <v>3.2958904109588998</v>
      </c>
      <c r="B172" s="6">
        <v>1.7688017478124601E-15</v>
      </c>
      <c r="C172" s="3">
        <v>0.99999999999967504</v>
      </c>
      <c r="D172" s="6">
        <v>6.0335239789586502E-6</v>
      </c>
      <c r="E172" s="3">
        <v>0.99895495763467201</v>
      </c>
      <c r="F172" s="5">
        <v>1.99863107460643</v>
      </c>
      <c r="G172" s="2">
        <v>1.7585018429701299E-12</v>
      </c>
      <c r="H172" s="1">
        <v>0.99999999965094</v>
      </c>
      <c r="I172" s="6">
        <v>2.34675837811667E-6</v>
      </c>
      <c r="J172" s="4">
        <v>0.99942873952865696</v>
      </c>
    </row>
    <row r="173" spans="1:10" x14ac:dyDescent="0.25">
      <c r="A173" s="5">
        <v>3.3013698630136998</v>
      </c>
      <c r="B173" s="6">
        <v>1.76884257473765E-15</v>
      </c>
      <c r="C173" s="3">
        <v>0.99999999999967304</v>
      </c>
      <c r="D173" s="3">
        <v>0</v>
      </c>
      <c r="E173" s="3">
        <v>0.99895495763467201</v>
      </c>
      <c r="F173" s="5">
        <v>2.00136892539357</v>
      </c>
      <c r="G173" s="2">
        <v>1.7586919717237599E-12</v>
      </c>
      <c r="H173" s="1">
        <v>0.99999999964918096</v>
      </c>
      <c r="I173" s="6">
        <v>2.3469266436259498E-6</v>
      </c>
      <c r="J173" s="4">
        <v>0.99942639394547195</v>
      </c>
    </row>
    <row r="174" spans="1:10" x14ac:dyDescent="0.25">
      <c r="A174" s="5">
        <v>3.3315068493150699</v>
      </c>
      <c r="B174" s="6">
        <v>1.7696030827172799E-15</v>
      </c>
      <c r="C174" s="3">
        <v>0.99999999999967204</v>
      </c>
      <c r="D174" s="6">
        <v>1.6899764168489499E-5</v>
      </c>
      <c r="E174" s="3">
        <v>0.99893807567412396</v>
      </c>
      <c r="F174" s="5">
        <v>2.0041067761806999</v>
      </c>
      <c r="G174" s="2">
        <v>1.7589075174520599E-12</v>
      </c>
      <c r="H174" s="1">
        <v>0.99999999964742203</v>
      </c>
      <c r="I174" s="6">
        <v>1.1735069730084299E-6</v>
      </c>
      <c r="J174" s="4">
        <v>0.99942522111231802</v>
      </c>
    </row>
    <row r="175" spans="1:10" x14ac:dyDescent="0.25">
      <c r="A175" s="5">
        <v>3.3369863013698602</v>
      </c>
      <c r="B175" s="6">
        <v>1.7696998176772401E-15</v>
      </c>
      <c r="C175" s="3">
        <v>0.99999999999967004</v>
      </c>
      <c r="D175" s="6">
        <v>2.4151707425691398E-6</v>
      </c>
      <c r="E175" s="3">
        <v>0.99893566307102299</v>
      </c>
      <c r="F175" s="5">
        <v>2.0205338809034901</v>
      </c>
      <c r="G175" s="2">
        <v>3.51964791244914E-12</v>
      </c>
      <c r="H175" s="1">
        <v>0.99999999964390296</v>
      </c>
      <c r="I175" s="6">
        <v>8.2158143652488503E-6</v>
      </c>
      <c r="J175" s="4">
        <v>0.99941701005396</v>
      </c>
    </row>
    <row r="176" spans="1:10" x14ac:dyDescent="0.25">
      <c r="A176" s="5">
        <v>3.3397260273972602</v>
      </c>
      <c r="B176" s="6">
        <v>1.7699037668576699E-15</v>
      </c>
      <c r="C176" s="3">
        <v>0.99999999999966804</v>
      </c>
      <c r="D176" s="3">
        <v>0</v>
      </c>
      <c r="E176" s="3">
        <v>0.99893566307102299</v>
      </c>
      <c r="F176" s="5">
        <v>2.0232717316906199</v>
      </c>
      <c r="G176" s="2">
        <v>1.7600251367530199E-12</v>
      </c>
      <c r="H176" s="1">
        <v>0.99999999964214303</v>
      </c>
      <c r="I176" s="6">
        <v>1.1737952658145001E-6</v>
      </c>
      <c r="J176" s="4">
        <v>0.99941583694369296</v>
      </c>
    </row>
    <row r="177" spans="1:10" x14ac:dyDescent="0.25">
      <c r="A177" s="5">
        <v>3.34520547945205</v>
      </c>
      <c r="B177" s="6">
        <v>1.7699151728686E-15</v>
      </c>
      <c r="C177" s="3">
        <v>0.99999999999966604</v>
      </c>
      <c r="D177" s="6">
        <v>1.2077117817772101E-6</v>
      </c>
      <c r="E177" s="3">
        <v>0.99893445664538205</v>
      </c>
      <c r="F177" s="5">
        <v>2.0287474332648898</v>
      </c>
      <c r="G177" s="2">
        <v>1.76010036721565E-12</v>
      </c>
      <c r="H177" s="1">
        <v>0.999999999640382</v>
      </c>
      <c r="I177" s="6">
        <v>1.17382287605206E-6</v>
      </c>
      <c r="J177" s="4">
        <v>0.99941466380721</v>
      </c>
    </row>
    <row r="178" spans="1:10" x14ac:dyDescent="0.25">
      <c r="A178" s="5">
        <v>3.3753424657534201</v>
      </c>
      <c r="B178" s="6">
        <v>1.77077504384112E-15</v>
      </c>
      <c r="C178" s="3">
        <v>0.99999999999966505</v>
      </c>
      <c r="D178" s="6">
        <v>1.20801696797603E-5</v>
      </c>
      <c r="E178" s="3">
        <v>0.99892238942053402</v>
      </c>
      <c r="F178" s="5">
        <v>2.0314852840520201</v>
      </c>
      <c r="G178" s="2">
        <v>1.76017892574687E-12</v>
      </c>
      <c r="H178" s="1">
        <v>0.99999999963862196</v>
      </c>
      <c r="I178" s="3">
        <v>0</v>
      </c>
      <c r="J178" s="4">
        <v>0.99941466380721</v>
      </c>
    </row>
    <row r="179" spans="1:10" x14ac:dyDescent="0.25">
      <c r="A179" s="5">
        <v>3.38904109589041</v>
      </c>
      <c r="B179" s="6">
        <v>1.77112197323966E-15</v>
      </c>
      <c r="C179" s="3">
        <v>0.99999999999966305</v>
      </c>
      <c r="D179" s="6">
        <v>2.4166801727350702E-6</v>
      </c>
      <c r="E179" s="3">
        <v>0.99891997534751897</v>
      </c>
      <c r="F179" s="5">
        <v>2.03422313483915</v>
      </c>
      <c r="G179" s="2">
        <v>1.7605616421254799E-12</v>
      </c>
      <c r="H179" s="1">
        <v>0.99999999963686204</v>
      </c>
      <c r="I179" s="6">
        <v>1.1740231014375901E-6</v>
      </c>
      <c r="J179" s="4">
        <v>0.99941349047199501</v>
      </c>
    </row>
    <row r="180" spans="1:10" x14ac:dyDescent="0.25">
      <c r="A180" s="5">
        <v>3.3972602739725999</v>
      </c>
      <c r="B180" s="6">
        <v>1.7711234205476399E-15</v>
      </c>
      <c r="C180" s="3">
        <v>0.99999999999966105</v>
      </c>
      <c r="D180" s="3">
        <v>0</v>
      </c>
      <c r="E180" s="3">
        <v>0.99891997534751897</v>
      </c>
      <c r="F180" s="5">
        <v>2.04517453798768</v>
      </c>
      <c r="G180" s="2">
        <v>1.7611814993304E-12</v>
      </c>
      <c r="H180" s="1">
        <v>0.999999999635101</v>
      </c>
      <c r="I180" s="6">
        <v>2.3483048124983702E-6</v>
      </c>
      <c r="J180" s="4">
        <v>0.99941114354724103</v>
      </c>
    </row>
    <row r="181" spans="1:10" x14ac:dyDescent="0.25">
      <c r="A181" s="5">
        <v>3.4027397260273999</v>
      </c>
      <c r="B181" s="6">
        <v>1.771250272501E-15</v>
      </c>
      <c r="C181" s="3">
        <v>0.99999999999965905</v>
      </c>
      <c r="D181" s="6">
        <v>2.4170035696673502E-6</v>
      </c>
      <c r="E181" s="3">
        <v>0.99891756095729001</v>
      </c>
      <c r="F181" s="5">
        <v>2.0506502395619401</v>
      </c>
      <c r="G181" s="2">
        <v>3.52285473698366E-12</v>
      </c>
      <c r="H181" s="1">
        <v>0.99999999963157804</v>
      </c>
      <c r="I181" s="6">
        <v>1.1741970432488499E-6</v>
      </c>
      <c r="J181" s="4">
        <v>0.99940997004232102</v>
      </c>
    </row>
    <row r="182" spans="1:10" x14ac:dyDescent="0.25">
      <c r="A182" s="5">
        <v>3.43287671232877</v>
      </c>
      <c r="B182" s="6">
        <v>1.7720036193040801E-15</v>
      </c>
      <c r="C182" s="3">
        <v>0.99999999999965705</v>
      </c>
      <c r="D182" s="6">
        <v>8.4613743231477506E-6</v>
      </c>
      <c r="E182" s="3">
        <v>0.99890910877764805</v>
      </c>
      <c r="F182" s="5">
        <v>2.0561259411362101</v>
      </c>
      <c r="G182" s="2">
        <v>1.7616090713238E-12</v>
      </c>
      <c r="H182" s="1">
        <v>0.99999999962981601</v>
      </c>
      <c r="I182" s="3">
        <v>0</v>
      </c>
      <c r="J182" s="4">
        <v>0.99940997004232102</v>
      </c>
    </row>
    <row r="183" spans="1:10" x14ac:dyDescent="0.25">
      <c r="A183" s="5">
        <v>3.4383561643835598</v>
      </c>
      <c r="B183" s="6">
        <v>3.5441897633787001E-15</v>
      </c>
      <c r="C183" s="3">
        <v>0.99999999999965405</v>
      </c>
      <c r="D183" s="6">
        <v>1.2089983483943399E-6</v>
      </c>
      <c r="E183" s="3">
        <v>0.99890790109891503</v>
      </c>
      <c r="F183" s="5">
        <v>2.0588637919233399</v>
      </c>
      <c r="G183" s="2">
        <v>3.5235970617263199E-12</v>
      </c>
      <c r="H183" s="1">
        <v>0.99999999962629205</v>
      </c>
      <c r="I183" s="3">
        <v>0</v>
      </c>
      <c r="J183" s="4">
        <v>0.99940997004232102</v>
      </c>
    </row>
    <row r="184" spans="1:10" x14ac:dyDescent="0.25">
      <c r="A184" s="5">
        <v>3.4493150684931502</v>
      </c>
      <c r="B184" s="6">
        <v>1.77252740667628E-15</v>
      </c>
      <c r="C184" s="3">
        <v>0.99999999999965195</v>
      </c>
      <c r="D184" s="6">
        <v>6.0460114545898801E-6</v>
      </c>
      <c r="E184" s="3">
        <v>0.99890186170855999</v>
      </c>
      <c r="F184" s="5">
        <v>2.0643394934976</v>
      </c>
      <c r="G184" s="2">
        <v>1.76204743846797E-12</v>
      </c>
      <c r="H184" s="1">
        <v>0.99999999962453001</v>
      </c>
      <c r="I184" s="6">
        <v>1.17427158193668E-6</v>
      </c>
      <c r="J184" s="4">
        <v>0.99940879646428304</v>
      </c>
    </row>
    <row r="185" spans="1:10" x14ac:dyDescent="0.25">
      <c r="A185" s="5">
        <v>3.4520547945205502</v>
      </c>
      <c r="B185" s="6">
        <v>1.77286554400197E-15</v>
      </c>
      <c r="C185" s="3">
        <v>0.99999999999965095</v>
      </c>
      <c r="D185" s="3">
        <v>0</v>
      </c>
      <c r="E185" s="3">
        <v>0.99890186170855999</v>
      </c>
      <c r="F185" s="5">
        <v>2.0670773442847401</v>
      </c>
      <c r="G185" s="2">
        <v>1.7621763214724901E-12</v>
      </c>
      <c r="H185" s="1">
        <v>0.99999999962276798</v>
      </c>
      <c r="I185" s="3">
        <v>0</v>
      </c>
      <c r="J185" s="4">
        <v>0.99940879646428304</v>
      </c>
    </row>
    <row r="186" spans="1:10" x14ac:dyDescent="0.25">
      <c r="A186" s="5">
        <v>3.4657534246575299</v>
      </c>
      <c r="B186" s="6">
        <v>1.77358739562863E-15</v>
      </c>
      <c r="C186" s="3">
        <v>0.99999999999964895</v>
      </c>
      <c r="D186" s="6">
        <v>7.2579991571197696E-6</v>
      </c>
      <c r="E186" s="3">
        <v>0.99889461170600002</v>
      </c>
      <c r="F186" s="5">
        <v>2.06981519507187</v>
      </c>
      <c r="G186" s="2">
        <v>1.76232820584979E-12</v>
      </c>
      <c r="H186" s="1">
        <v>0.99999999962100605</v>
      </c>
      <c r="I186" s="6">
        <v>1.1743882202876801E-6</v>
      </c>
      <c r="J186" s="4">
        <v>0.99940762277105399</v>
      </c>
    </row>
    <row r="187" spans="1:10" x14ac:dyDescent="0.25">
      <c r="A187" s="5">
        <v>3.5013698630137</v>
      </c>
      <c r="B187" s="6">
        <v>1.7749841751787801E-15</v>
      </c>
      <c r="C187" s="3">
        <v>0.99999999999964695</v>
      </c>
      <c r="D187" s="6">
        <v>1.8157270043610099E-5</v>
      </c>
      <c r="E187" s="3">
        <v>0.99887647467145002</v>
      </c>
      <c r="F187" s="5">
        <v>2.0725530458589998</v>
      </c>
      <c r="G187" s="2">
        <v>1.76255402816169E-12</v>
      </c>
      <c r="H187" s="1">
        <v>0.99999999961924302</v>
      </c>
      <c r="I187" s="3">
        <v>0</v>
      </c>
      <c r="J187" s="4">
        <v>0.99940762277105399</v>
      </c>
    </row>
    <row r="188" spans="1:10" x14ac:dyDescent="0.25">
      <c r="A188" s="5">
        <v>3.5095890410958899</v>
      </c>
      <c r="B188" s="6">
        <v>3.55115957482009E-15</v>
      </c>
      <c r="C188" s="3">
        <v>0.99999999999964295</v>
      </c>
      <c r="D188" s="6">
        <v>3.6331616446393599E-6</v>
      </c>
      <c r="E188" s="3">
        <v>0.99887284559834699</v>
      </c>
      <c r="F188" s="5">
        <v>2.0780287474332599</v>
      </c>
      <c r="G188" s="2">
        <v>1.7634888196933299E-12</v>
      </c>
      <c r="H188" s="1">
        <v>0.99999999961747998</v>
      </c>
      <c r="I188" s="6">
        <v>4.6981912199913697E-6</v>
      </c>
      <c r="J188" s="4">
        <v>0.99940292737396597</v>
      </c>
    </row>
    <row r="189" spans="1:10" x14ac:dyDescent="0.25">
      <c r="A189" s="5">
        <v>3.5287671232876701</v>
      </c>
      <c r="B189" s="6">
        <v>1.77609866052942E-15</v>
      </c>
      <c r="C189" s="3">
        <v>0.99999999999964195</v>
      </c>
      <c r="D189" s="6">
        <v>3.6342476739642101E-6</v>
      </c>
      <c r="E189" s="3">
        <v>0.99886921545362795</v>
      </c>
      <c r="F189" s="5">
        <v>2.0862422997946601</v>
      </c>
      <c r="G189" s="2">
        <v>3.5281414039674199E-12</v>
      </c>
      <c r="H189" s="1">
        <v>0.99999999961395203</v>
      </c>
      <c r="I189" s="6">
        <v>2.3497898563260801E-6</v>
      </c>
      <c r="J189" s="4">
        <v>0.99940057898986401</v>
      </c>
    </row>
    <row r="190" spans="1:10" x14ac:dyDescent="0.25">
      <c r="A190" s="5">
        <v>3.5397260273972599</v>
      </c>
      <c r="B190" s="6">
        <v>1.7772514373172398E-15</v>
      </c>
      <c r="C190" s="3">
        <v>0.99999999999963995</v>
      </c>
      <c r="D190" s="6">
        <v>3.6353650496002399E-6</v>
      </c>
      <c r="E190" s="3">
        <v>0.99886558420599303</v>
      </c>
      <c r="F190" s="5">
        <v>2.09171800136893</v>
      </c>
      <c r="G190" s="2">
        <v>1.76483483422192E-12</v>
      </c>
      <c r="H190" s="1">
        <v>0.999999999612187</v>
      </c>
      <c r="I190" s="3">
        <v>0</v>
      </c>
      <c r="J190" s="4">
        <v>0.99940057898986401</v>
      </c>
    </row>
    <row r="191" spans="1:10" x14ac:dyDescent="0.25">
      <c r="A191" s="5">
        <v>3.5616438356164402</v>
      </c>
      <c r="B191" s="6">
        <v>1.7785424948085402E-15</v>
      </c>
      <c r="C191" s="3">
        <v>0.99999999999963796</v>
      </c>
      <c r="D191" s="6">
        <v>1.6973620218763698E-5</v>
      </c>
      <c r="E191" s="3">
        <v>0.99884862998480495</v>
      </c>
      <c r="F191" s="5">
        <v>2.1218343600273801</v>
      </c>
      <c r="G191" s="2">
        <v>1.76579758712448E-12</v>
      </c>
      <c r="H191" s="1">
        <v>0.99999999961042096</v>
      </c>
      <c r="I191" s="6">
        <v>9.4015420722636194E-6</v>
      </c>
      <c r="J191" s="4">
        <v>0.99939118312744102</v>
      </c>
    </row>
    <row r="192" spans="1:10" x14ac:dyDescent="0.25">
      <c r="A192" s="5">
        <v>3.5643835616438402</v>
      </c>
      <c r="B192" s="6">
        <v>5.3365571435630502E-15</v>
      </c>
      <c r="C192" s="3">
        <v>0.99999999999963296</v>
      </c>
      <c r="D192" s="3">
        <v>0</v>
      </c>
      <c r="E192" s="3">
        <v>0.99884862998480495</v>
      </c>
      <c r="F192" s="5">
        <v>2.12457221081451</v>
      </c>
      <c r="G192" s="2">
        <v>1.7659267463543899E-12</v>
      </c>
      <c r="H192" s="1">
        <v>0.99999999960865504</v>
      </c>
      <c r="I192" s="6">
        <v>1.1759651968860299E-6</v>
      </c>
      <c r="J192" s="4">
        <v>0.99939000787888299</v>
      </c>
    </row>
    <row r="193" spans="1:10" x14ac:dyDescent="0.25">
      <c r="A193" s="5">
        <v>3.56712328767123</v>
      </c>
      <c r="B193" s="6">
        <v>1.7792461903570702E-15</v>
      </c>
      <c r="C193" s="3">
        <v>0.99999999999963096</v>
      </c>
      <c r="D193" s="6">
        <v>2.42609236895648E-6</v>
      </c>
      <c r="E193" s="3">
        <v>0.99884620668870605</v>
      </c>
      <c r="F193" s="5">
        <v>2.1327857631759102</v>
      </c>
      <c r="G193" s="2">
        <v>1.76637153940457E-12</v>
      </c>
      <c r="H193" s="1">
        <v>0.99999999960688901</v>
      </c>
      <c r="I193" s="6">
        <v>3.5286157386647401E-6</v>
      </c>
      <c r="J193" s="4">
        <v>0.99938648142179398</v>
      </c>
    </row>
    <row r="194" spans="1:10" x14ac:dyDescent="0.25">
      <c r="A194" s="5">
        <v>3.5753424657534199</v>
      </c>
      <c r="B194" s="6">
        <v>1.77942687879984E-15</v>
      </c>
      <c r="C194" s="3">
        <v>0.99999999999962896</v>
      </c>
      <c r="D194" s="6">
        <v>2.4263572370197299E-6</v>
      </c>
      <c r="E194" s="3">
        <v>0.99884378313392397</v>
      </c>
      <c r="F194" s="5">
        <v>2.1382614647501699</v>
      </c>
      <c r="G194" s="2">
        <v>1.7667522633178199E-12</v>
      </c>
      <c r="H194" s="1">
        <v>0.99999999960512198</v>
      </c>
      <c r="I194" s="6">
        <v>2.3525690224426198E-6</v>
      </c>
      <c r="J194" s="4">
        <v>0.99938413029888196</v>
      </c>
    </row>
    <row r="195" spans="1:10" x14ac:dyDescent="0.25">
      <c r="A195" s="5">
        <v>3.5808219178082199</v>
      </c>
      <c r="B195" s="6">
        <v>1.7797722657446801E-15</v>
      </c>
      <c r="C195" s="3">
        <v>0.99999999999962697</v>
      </c>
      <c r="D195" s="6">
        <v>1.21335460151278E-6</v>
      </c>
      <c r="E195" s="3">
        <v>0.99884257118295805</v>
      </c>
      <c r="F195" s="5">
        <v>2.1437371663244398</v>
      </c>
      <c r="G195" s="2">
        <v>1.7667912745719499E-12</v>
      </c>
      <c r="H195" s="1">
        <v>0.99999999960335495</v>
      </c>
      <c r="I195" s="3">
        <v>0</v>
      </c>
      <c r="J195" s="4">
        <v>0.99938413029888196</v>
      </c>
    </row>
    <row r="196" spans="1:10" x14ac:dyDescent="0.25">
      <c r="A196" s="5">
        <v>3.5863013698630102</v>
      </c>
      <c r="B196" s="6">
        <v>1.7798934761325901E-15</v>
      </c>
      <c r="C196" s="3">
        <v>0.99999999999962597</v>
      </c>
      <c r="D196" s="6">
        <v>2.42691583103973E-6</v>
      </c>
      <c r="E196" s="3">
        <v>0.998840147079051</v>
      </c>
      <c r="F196" s="5">
        <v>2.1820670773442798</v>
      </c>
      <c r="G196" s="2">
        <v>1.7687915407632401E-12</v>
      </c>
      <c r="H196" s="1">
        <v>0.99999999960158603</v>
      </c>
      <c r="I196" s="6">
        <v>1.7650920148873402E-5</v>
      </c>
      <c r="J196" s="4">
        <v>0.99936649040508096</v>
      </c>
    </row>
    <row r="197" spans="1:10" x14ac:dyDescent="0.25">
      <c r="A197" s="5">
        <v>3.5890410958904102</v>
      </c>
      <c r="B197" s="6">
        <v>1.7800679827870599E-15</v>
      </c>
      <c r="C197" s="3">
        <v>0.99999999999962397</v>
      </c>
      <c r="D197" s="6">
        <v>2.4273051434644698E-6</v>
      </c>
      <c r="E197" s="3">
        <v>0.99883772259216697</v>
      </c>
      <c r="F197" s="5">
        <v>2.1848049281314199</v>
      </c>
      <c r="G197" s="2">
        <v>1.76882610570806E-12</v>
      </c>
      <c r="H197" s="1">
        <v>0.999999999599818</v>
      </c>
      <c r="I197" s="6">
        <v>1.1774378422155999E-6</v>
      </c>
      <c r="J197" s="4">
        <v>0.99936531371384896</v>
      </c>
    </row>
    <row r="198" spans="1:10" x14ac:dyDescent="0.25">
      <c r="A198" s="5">
        <v>3.5917808219178098</v>
      </c>
      <c r="B198" s="6">
        <v>1.7803103407748601E-15</v>
      </c>
      <c r="C198" s="3">
        <v>0.99999999999962197</v>
      </c>
      <c r="D198" s="3">
        <v>0</v>
      </c>
      <c r="E198" s="3">
        <v>0.99883772259216697</v>
      </c>
      <c r="F198" s="5">
        <v>2.2012320328542101</v>
      </c>
      <c r="G198" s="2">
        <v>1.7690666450578799E-12</v>
      </c>
      <c r="H198" s="1">
        <v>0.99999999959804897</v>
      </c>
      <c r="I198" s="6">
        <v>2.35507153940862E-6</v>
      </c>
      <c r="J198" s="4">
        <v>0.99936296013981296</v>
      </c>
    </row>
    <row r="199" spans="1:10" x14ac:dyDescent="0.25">
      <c r="A199" s="5">
        <v>3.6082191780821899</v>
      </c>
      <c r="B199" s="6">
        <v>1.7807281469632902E-15</v>
      </c>
      <c r="C199" s="3">
        <v>0.99999999999961997</v>
      </c>
      <c r="D199" s="6">
        <v>4.8554531507291904E-6</v>
      </c>
      <c r="E199" s="3">
        <v>0.99883287279417399</v>
      </c>
      <c r="F199" s="5">
        <v>2.2067077344284698</v>
      </c>
      <c r="G199" s="2">
        <v>1.76926361489487E-12</v>
      </c>
      <c r="H199" s="1">
        <v>0.99999999959627905</v>
      </c>
      <c r="I199" s="6">
        <v>1.17759020406411E-6</v>
      </c>
      <c r="J199" s="4">
        <v>0.99936178330047398</v>
      </c>
    </row>
    <row r="200" spans="1:10" x14ac:dyDescent="0.25">
      <c r="A200" s="5">
        <v>3.6191780821917798</v>
      </c>
      <c r="B200" s="6">
        <v>1.78142795458997E-15</v>
      </c>
      <c r="C200" s="3">
        <v>0.99999999999961797</v>
      </c>
      <c r="D200" s="6">
        <v>8.49880991067695E-6</v>
      </c>
      <c r="E200" s="3">
        <v>0.99882438393952799</v>
      </c>
      <c r="F200" s="5">
        <v>2.2203969883641301</v>
      </c>
      <c r="G200" s="2">
        <v>1.76974359725702E-12</v>
      </c>
      <c r="H200" s="1">
        <v>0.99999999959451003</v>
      </c>
      <c r="I200" s="6">
        <v>7.0672451272484997E-6</v>
      </c>
      <c r="J200" s="4">
        <v>0.99935472059073704</v>
      </c>
    </row>
    <row r="201" spans="1:10" x14ac:dyDescent="0.25">
      <c r="A201" s="5">
        <v>3.6301369863013702</v>
      </c>
      <c r="B201" s="6">
        <v>1.7817632481327901E-15</v>
      </c>
      <c r="C201" s="3">
        <v>0.99999999999961697</v>
      </c>
      <c r="D201" s="6">
        <v>9.7159343514913403E-6</v>
      </c>
      <c r="E201" s="3">
        <v>0.99881467947452895</v>
      </c>
      <c r="F201" s="5">
        <v>2.2368240930869301</v>
      </c>
      <c r="G201" s="2">
        <v>1.7707797907172999E-12</v>
      </c>
      <c r="H201" s="1">
        <v>0.999999999592739</v>
      </c>
      <c r="I201" s="6">
        <v>8.2482214480796897E-6</v>
      </c>
      <c r="J201" s="4">
        <v>0.99934647772569096</v>
      </c>
    </row>
    <row r="202" spans="1:10" x14ac:dyDescent="0.25">
      <c r="A202" s="5">
        <v>3.6328767123287702</v>
      </c>
      <c r="B202" s="6">
        <v>1.7820441623068601E-15</v>
      </c>
      <c r="C202" s="3">
        <v>0.99999999999961497</v>
      </c>
      <c r="D202" s="3">
        <v>0</v>
      </c>
      <c r="E202" s="3">
        <v>0.99881467947452895</v>
      </c>
      <c r="F202" s="5">
        <v>2.2395619438740599</v>
      </c>
      <c r="G202" s="2">
        <v>1.7712010707532E-12</v>
      </c>
      <c r="H202" s="1">
        <v>0.99999999959096797</v>
      </c>
      <c r="I202" s="3">
        <v>0</v>
      </c>
      <c r="J202" s="4">
        <v>0.99934647772569096</v>
      </c>
    </row>
    <row r="203" spans="1:10" x14ac:dyDescent="0.25">
      <c r="A203" s="5">
        <v>3.6465753424657499</v>
      </c>
      <c r="B203" s="6">
        <v>1.7826976265020799E-15</v>
      </c>
      <c r="C203" s="3">
        <v>0.99999999999961298</v>
      </c>
      <c r="D203" s="6">
        <v>2.42977159416245E-6</v>
      </c>
      <c r="E203" s="3">
        <v>0.99881225258594197</v>
      </c>
      <c r="F203" s="5">
        <v>2.2422997946611898</v>
      </c>
      <c r="G203" s="2">
        <v>1.77145936456277E-12</v>
      </c>
      <c r="H203" s="1">
        <v>0.99999999958919605</v>
      </c>
      <c r="I203" s="6">
        <v>1.17859360859816E-6</v>
      </c>
      <c r="J203" s="4">
        <v>0.99934529990301402</v>
      </c>
    </row>
    <row r="204" spans="1:10" x14ac:dyDescent="0.25">
      <c r="A204" s="5">
        <v>3.6630136986301398</v>
      </c>
      <c r="B204" s="6">
        <v>1.7832984641350802E-15</v>
      </c>
      <c r="C204" s="3">
        <v>0.99999999999961098</v>
      </c>
      <c r="D204" s="6">
        <v>6.0765541140817003E-6</v>
      </c>
      <c r="E204" s="3">
        <v>0.998806183267679</v>
      </c>
      <c r="F204" s="5">
        <v>2.25051334702259</v>
      </c>
      <c r="G204" s="2">
        <v>1.7717329695143301E-12</v>
      </c>
      <c r="H204" s="1">
        <v>0.99999999958742403</v>
      </c>
      <c r="I204" s="6">
        <v>2.3573993266690899E-6</v>
      </c>
      <c r="J204" s="4">
        <v>0.99934294404985302</v>
      </c>
    </row>
    <row r="205" spans="1:10" x14ac:dyDescent="0.25">
      <c r="A205" s="5">
        <v>3.6657534246575301</v>
      </c>
      <c r="B205" s="6">
        <v>1.7839024762033801E-15</v>
      </c>
      <c r="C205" s="3">
        <v>0.99999999999960998</v>
      </c>
      <c r="D205" s="6">
        <v>3.6472744772083899E-6</v>
      </c>
      <c r="E205" s="3">
        <v>0.99880254035402305</v>
      </c>
      <c r="F205" s="5">
        <v>2.26146475017112</v>
      </c>
      <c r="G205" s="2">
        <v>3.5452788407049401E-12</v>
      </c>
      <c r="H205" s="1">
        <v>0.99999999958387897</v>
      </c>
      <c r="I205" s="6">
        <v>8.2531757476769896E-6</v>
      </c>
      <c r="J205" s="4">
        <v>0.99933469633093897</v>
      </c>
    </row>
    <row r="206" spans="1:10" x14ac:dyDescent="0.25">
      <c r="A206" s="5">
        <v>3.6712328767123301</v>
      </c>
      <c r="B206" s="6">
        <v>3.5697616489256799E-15</v>
      </c>
      <c r="C206" s="3">
        <v>0.99999999999960598</v>
      </c>
      <c r="D206" s="3">
        <v>0</v>
      </c>
      <c r="E206" s="3">
        <v>0.99880254035402305</v>
      </c>
      <c r="F206" s="5">
        <v>2.2642026009582499</v>
      </c>
      <c r="G206" s="2">
        <v>3.5459970224664701E-12</v>
      </c>
      <c r="H206" s="1">
        <v>0.99999999958033303</v>
      </c>
      <c r="I206" s="3">
        <v>0</v>
      </c>
      <c r="J206" s="4">
        <v>0.99933469633093897</v>
      </c>
    </row>
    <row r="207" spans="1:10" x14ac:dyDescent="0.25">
      <c r="A207" s="5">
        <v>3.6739726027397301</v>
      </c>
      <c r="B207" s="6">
        <v>1.7849567591309801E-15</v>
      </c>
      <c r="C207" s="3">
        <v>0.99999999999960398</v>
      </c>
      <c r="D207" s="6">
        <v>2.4323264635505502E-6</v>
      </c>
      <c r="E207" s="3">
        <v>0.99880011094312604</v>
      </c>
      <c r="F207" s="5">
        <v>2.2888432580424398</v>
      </c>
      <c r="G207" s="2">
        <v>1.77427976303739E-12</v>
      </c>
      <c r="H207" s="1">
        <v>0.99999999957855901</v>
      </c>
      <c r="I207" s="6">
        <v>1.29784885917364E-5</v>
      </c>
      <c r="J207" s="4">
        <v>0.99932172656114804</v>
      </c>
    </row>
    <row r="208" spans="1:10" x14ac:dyDescent="0.25">
      <c r="A208" s="5">
        <v>3.6958904109589001</v>
      </c>
      <c r="B208" s="6">
        <v>1.7860156379216302E-15</v>
      </c>
      <c r="C208" s="3">
        <v>0.99999999999960199</v>
      </c>
      <c r="D208" s="6">
        <v>6.0837182380023202E-6</v>
      </c>
      <c r="E208" s="3">
        <v>0.99879403454315896</v>
      </c>
      <c r="F208" s="5">
        <v>2.3134839151266302</v>
      </c>
      <c r="G208" s="2">
        <v>3.5500360355188199E-12</v>
      </c>
      <c r="H208" s="1">
        <v>0.99999999957500896</v>
      </c>
      <c r="I208" s="6">
        <v>1.65283870325612E-5</v>
      </c>
      <c r="J208" s="4">
        <v>0.99930520952138102</v>
      </c>
    </row>
    <row r="209" spans="1:10" x14ac:dyDescent="0.25">
      <c r="A209" s="5">
        <v>3.6986301369863002</v>
      </c>
      <c r="B209" s="6">
        <v>1.7862268946317798E-15</v>
      </c>
      <c r="C209" s="3">
        <v>0.99999999999960099</v>
      </c>
      <c r="D209" s="6">
        <v>3.6511498810792502E-6</v>
      </c>
      <c r="E209" s="3">
        <v>0.99879038780309604</v>
      </c>
      <c r="F209" s="5">
        <v>2.3162217659137601</v>
      </c>
      <c r="G209" s="2">
        <v>1.7753761632788201E-12</v>
      </c>
      <c r="H209" s="1">
        <v>0.99999999957323304</v>
      </c>
      <c r="I209" s="6">
        <v>1.1809096501265301E-6</v>
      </c>
      <c r="J209" s="4">
        <v>0.99930402943291297</v>
      </c>
    </row>
    <row r="210" spans="1:10" x14ac:dyDescent="0.25">
      <c r="A210" s="5">
        <v>3.7041095890411002</v>
      </c>
      <c r="B210" s="6">
        <v>1.78722289549566E-15</v>
      </c>
      <c r="C210" s="3">
        <v>0.99999999999959899</v>
      </c>
      <c r="D210" s="6">
        <v>2.4345895812956202E-6</v>
      </c>
      <c r="E210" s="3">
        <v>0.99878795616138405</v>
      </c>
      <c r="F210" s="5">
        <v>2.3189596167008899</v>
      </c>
      <c r="G210" s="2">
        <v>1.77542073192424E-12</v>
      </c>
      <c r="H210" s="1">
        <v>0.99999999957145802</v>
      </c>
      <c r="I210" s="3">
        <v>0</v>
      </c>
      <c r="J210" s="4">
        <v>0.99930402943291297</v>
      </c>
    </row>
    <row r="211" spans="1:10" x14ac:dyDescent="0.25">
      <c r="A211" s="5">
        <v>3.72328767123288</v>
      </c>
      <c r="B211" s="6">
        <v>1.78801744205383E-15</v>
      </c>
      <c r="C211" s="3">
        <v>0.99999999999959699</v>
      </c>
      <c r="D211" s="6">
        <v>8.5239564477869403E-6</v>
      </c>
      <c r="E211" s="3">
        <v>0.99877944257262996</v>
      </c>
      <c r="F211" s="5">
        <v>2.3655030800821399</v>
      </c>
      <c r="G211" s="2">
        <v>1.77662689315677E-12</v>
      </c>
      <c r="H211" s="1">
        <v>0.999999999569681</v>
      </c>
      <c r="I211" s="6">
        <v>1.89027810378414E-5</v>
      </c>
      <c r="J211" s="4">
        <v>0.99928513998618596</v>
      </c>
    </row>
    <row r="212" spans="1:10" x14ac:dyDescent="0.25">
      <c r="A212" s="5">
        <v>3.75342465753425</v>
      </c>
      <c r="B212" s="6">
        <v>1.7897517318266501E-15</v>
      </c>
      <c r="C212" s="3">
        <v>0.99999999999959499</v>
      </c>
      <c r="D212" s="6">
        <v>1.8277066941882299E-5</v>
      </c>
      <c r="E212" s="3">
        <v>0.998761187980718</v>
      </c>
      <c r="F212" s="5">
        <v>2.3682409308692698</v>
      </c>
      <c r="G212" s="2">
        <v>3.55357552408298E-12</v>
      </c>
      <c r="H212" s="1">
        <v>0.99999999956612795</v>
      </c>
      <c r="I212" s="6">
        <v>1.1821306591473101E-6</v>
      </c>
      <c r="J212" s="4">
        <v>0.99928395870128295</v>
      </c>
    </row>
    <row r="213" spans="1:10" x14ac:dyDescent="0.25">
      <c r="A213" s="5">
        <v>3.7698630136986302</v>
      </c>
      <c r="B213" s="6">
        <v>1.7908130122914199E-15</v>
      </c>
      <c r="C213" s="3">
        <v>0.99999999999959299</v>
      </c>
      <c r="D213" s="6">
        <v>9.7535362116032595E-6</v>
      </c>
      <c r="E213" s="3">
        <v>0.99875144657481096</v>
      </c>
      <c r="F213" s="5">
        <v>2.3709787816564001</v>
      </c>
      <c r="G213" s="2">
        <v>1.7772042679664899E-12</v>
      </c>
      <c r="H213" s="1">
        <v>0.99999999956435104</v>
      </c>
      <c r="I213" s="6">
        <v>2.3643882918793699E-6</v>
      </c>
      <c r="J213" s="4">
        <v>0.99928159600878397</v>
      </c>
    </row>
    <row r="214" spans="1:10" x14ac:dyDescent="0.25">
      <c r="A214" s="5">
        <v>3.7972602739725998</v>
      </c>
      <c r="B214" s="6">
        <v>1.7921146284325399E-15</v>
      </c>
      <c r="C214" s="3">
        <v>0.99999999999959199</v>
      </c>
      <c r="D214" s="6">
        <v>1.3418285183472401E-5</v>
      </c>
      <c r="E214" s="3">
        <v>0.99873804513298603</v>
      </c>
      <c r="F214" s="5">
        <v>2.3764544832306602</v>
      </c>
      <c r="G214" s="2">
        <v>1.7774783079415301E-12</v>
      </c>
      <c r="H214" s="1">
        <v>0.99999999956257302</v>
      </c>
      <c r="I214" s="6">
        <v>3.5471269962098901E-6</v>
      </c>
      <c r="J214" s="4">
        <v>0.99927805143634496</v>
      </c>
    </row>
    <row r="215" spans="1:10" x14ac:dyDescent="0.25">
      <c r="A215" s="5">
        <v>3.81643835616438</v>
      </c>
      <c r="B215" s="6">
        <v>1.7928899946730099E-15</v>
      </c>
      <c r="C215" s="3">
        <v>0.99999999999958999</v>
      </c>
      <c r="D215" s="6">
        <v>9.7636128835569303E-6</v>
      </c>
      <c r="E215" s="3">
        <v>0.99872829388894502</v>
      </c>
      <c r="F215" s="5">
        <v>2.3791923340177998</v>
      </c>
      <c r="G215" s="2">
        <v>1.7775965084807999E-12</v>
      </c>
      <c r="H215" s="1">
        <v>0.99999999956079599</v>
      </c>
      <c r="I215" s="6">
        <v>2.3649277292058799E-6</v>
      </c>
      <c r="J215" s="4">
        <v>0.999275688218766</v>
      </c>
    </row>
    <row r="216" spans="1:10" x14ac:dyDescent="0.25">
      <c r="A216" s="5">
        <v>3.8328767123287699</v>
      </c>
      <c r="B216" s="6">
        <v>1.7946840773100098E-15</v>
      </c>
      <c r="C216" s="3">
        <v>0.999999999999588</v>
      </c>
      <c r="D216" s="6">
        <v>1.22109704268336E-5</v>
      </c>
      <c r="E216" s="3">
        <v>0.99871609852174303</v>
      </c>
      <c r="F216" s="5">
        <v>2.4010951403148502</v>
      </c>
      <c r="G216" s="2">
        <v>1.7791190856966199E-12</v>
      </c>
      <c r="H216" s="1">
        <v>0.99999999955901597</v>
      </c>
      <c r="I216" s="6">
        <v>8.2801877282844594E-6</v>
      </c>
      <c r="J216" s="4">
        <v>0.99926741406273101</v>
      </c>
    </row>
    <row r="217" spans="1:10" x14ac:dyDescent="0.25">
      <c r="A217" s="5">
        <v>3.8356164383561602</v>
      </c>
      <c r="B217" s="6">
        <v>1.7948710855082802E-15</v>
      </c>
      <c r="C217" s="3">
        <v>0.999999999999586</v>
      </c>
      <c r="D217" s="6">
        <v>1.22159731059317E-6</v>
      </c>
      <c r="E217" s="3">
        <v>0.99871487849358798</v>
      </c>
      <c r="F217" s="5">
        <v>2.40383299110198</v>
      </c>
      <c r="G217" s="2">
        <v>1.77923119171399E-12</v>
      </c>
      <c r="H217" s="1">
        <v>0.99999999955723695</v>
      </c>
      <c r="I217" s="3">
        <v>0</v>
      </c>
      <c r="J217" s="4">
        <v>0.99926741406273101</v>
      </c>
    </row>
    <row r="218" spans="1:10" x14ac:dyDescent="0.25">
      <c r="A218" s="5">
        <v>3.8465753424657501</v>
      </c>
      <c r="B218" s="6">
        <v>1.7955027508064698E-15</v>
      </c>
      <c r="C218" s="3">
        <v>0.999999999999584</v>
      </c>
      <c r="D218" s="6">
        <v>6.1089287983341398E-6</v>
      </c>
      <c r="E218" s="3">
        <v>0.99870877743414099</v>
      </c>
      <c r="F218" s="5">
        <v>2.42847364818617</v>
      </c>
      <c r="G218" s="2">
        <v>1.7799789345242E-12</v>
      </c>
      <c r="H218" s="1">
        <v>0.99999999955545704</v>
      </c>
      <c r="I218" s="6">
        <v>1.0649386943665E-5</v>
      </c>
      <c r="J218" s="4">
        <v>0.99925677253404199</v>
      </c>
    </row>
    <row r="219" spans="1:10" x14ac:dyDescent="0.25">
      <c r="A219" s="5">
        <v>3.8739726027397299</v>
      </c>
      <c r="B219" s="6">
        <v>1.7960183290734898E-15</v>
      </c>
      <c r="C219" s="3">
        <v>0.999999999999583</v>
      </c>
      <c r="D219" s="6">
        <v>8.5548376333819503E-6</v>
      </c>
      <c r="E219" s="3">
        <v>0.99870023367925198</v>
      </c>
      <c r="F219" s="5">
        <v>2.4339493497604399</v>
      </c>
      <c r="G219" s="2">
        <v>3.5606765381764101E-12</v>
      </c>
      <c r="H219" s="1">
        <v>0.999999999551897</v>
      </c>
      <c r="I219" s="6">
        <v>4.7344612189958802E-6</v>
      </c>
      <c r="J219" s="4">
        <v>0.99925204160280301</v>
      </c>
    </row>
    <row r="220" spans="1:10" x14ac:dyDescent="0.25">
      <c r="A220" s="5">
        <v>3.88493150684931</v>
      </c>
      <c r="B220" s="6">
        <v>1.7966010331394099E-15</v>
      </c>
      <c r="C220" s="3">
        <v>0.999999999999581</v>
      </c>
      <c r="D220" s="6">
        <v>4.8902207478132704E-6</v>
      </c>
      <c r="E220" s="3">
        <v>0.99869534982659003</v>
      </c>
      <c r="F220" s="5">
        <v>2.4366872005475702</v>
      </c>
      <c r="G220" s="2">
        <v>1.7806789129119499E-12</v>
      </c>
      <c r="H220" s="1">
        <v>0.99999999955011598</v>
      </c>
      <c r="I220" s="6">
        <v>1.18367683818086E-6</v>
      </c>
      <c r="J220" s="4">
        <v>0.99925085881200604</v>
      </c>
    </row>
    <row r="221" spans="1:10" x14ac:dyDescent="0.25">
      <c r="A221" s="5">
        <v>3.89041095890411</v>
      </c>
      <c r="B221" s="6">
        <v>1.7967339804035299E-15</v>
      </c>
      <c r="C221" s="3">
        <v>0.999999999999579</v>
      </c>
      <c r="D221" s="6">
        <v>3.6681383829228201E-6</v>
      </c>
      <c r="E221" s="3">
        <v>0.99869168648056394</v>
      </c>
      <c r="F221" s="5">
        <v>2.4394250513347</v>
      </c>
      <c r="G221" s="2">
        <v>1.7807286563249801E-12</v>
      </c>
      <c r="H221" s="1">
        <v>0.99999999954833496</v>
      </c>
      <c r="I221" s="3">
        <v>0</v>
      </c>
      <c r="J221" s="4">
        <v>0.99925085881200604</v>
      </c>
    </row>
    <row r="222" spans="1:10" x14ac:dyDescent="0.25">
      <c r="A222" s="5">
        <v>3.8931506849315101</v>
      </c>
      <c r="B222" s="6">
        <v>1.7973190408996098E-15</v>
      </c>
      <c r="C222" s="3">
        <v>0.99999999999957701</v>
      </c>
      <c r="D222" s="6">
        <v>1.2229156492991601E-6</v>
      </c>
      <c r="E222" s="3">
        <v>0.99869046516561799</v>
      </c>
      <c r="F222" s="5">
        <v>2.4449007529089699</v>
      </c>
      <c r="G222" s="2">
        <v>1.78113050946937E-12</v>
      </c>
      <c r="H222" s="1">
        <v>0.99999999954655405</v>
      </c>
      <c r="I222" s="6">
        <v>7.1036625640639997E-6</v>
      </c>
      <c r="J222" s="4">
        <v>0.99924376049630004</v>
      </c>
    </row>
    <row r="223" spans="1:10" x14ac:dyDescent="0.25">
      <c r="A223" s="5">
        <v>3.9150684931506801</v>
      </c>
      <c r="B223" s="6">
        <v>1.79821495268577E-15</v>
      </c>
      <c r="C223" s="3">
        <v>0.99999999999957501</v>
      </c>
      <c r="D223" s="6">
        <v>7.3387149549036202E-6</v>
      </c>
      <c r="E223" s="3">
        <v>0.99868313608785897</v>
      </c>
      <c r="F223" s="5">
        <v>2.4531143052703599</v>
      </c>
      <c r="G223" s="2">
        <v>1.78133564128125E-12</v>
      </c>
      <c r="H223" s="1">
        <v>0.99999999954477303</v>
      </c>
      <c r="I223" s="6">
        <v>2.3683614792437699E-6</v>
      </c>
      <c r="J223" s="4">
        <v>0.99924139392867195</v>
      </c>
    </row>
    <row r="224" spans="1:10" x14ac:dyDescent="0.25">
      <c r="A224" s="5">
        <v>3.9260273972602699</v>
      </c>
      <c r="B224" s="6">
        <v>1.7982549410877602E-15</v>
      </c>
      <c r="C224" s="3">
        <v>0.99999999999957401</v>
      </c>
      <c r="D224" s="6">
        <v>1.22340814962701E-6</v>
      </c>
      <c r="E224" s="3">
        <v>0.99868191429151898</v>
      </c>
      <c r="F224" s="5">
        <v>2.4558521560575</v>
      </c>
      <c r="G224" s="2">
        <v>1.78136579587369E-12</v>
      </c>
      <c r="H224" s="1">
        <v>0.99999999954299101</v>
      </c>
      <c r="I224" s="3">
        <v>0</v>
      </c>
      <c r="J224" s="4">
        <v>0.99924139392867195</v>
      </c>
    </row>
    <row r="225" spans="1:10" x14ac:dyDescent="0.25">
      <c r="A225" s="5">
        <v>3.9397260273972599</v>
      </c>
      <c r="B225" s="6">
        <v>1.7988841816651799E-15</v>
      </c>
      <c r="C225" s="3">
        <v>0.99999999999957201</v>
      </c>
      <c r="D225" s="6">
        <v>8.5664194828495003E-6</v>
      </c>
      <c r="E225" s="3">
        <v>0.99867335919995404</v>
      </c>
      <c r="F225" s="5">
        <v>2.4668035592060198</v>
      </c>
      <c r="G225" s="2">
        <v>1.78145634495141E-12</v>
      </c>
      <c r="H225" s="1">
        <v>0.99999999954120999</v>
      </c>
      <c r="I225" s="6">
        <v>2.3686403944552301E-6</v>
      </c>
      <c r="J225" s="4">
        <v>0.99923902708794599</v>
      </c>
    </row>
    <row r="226" spans="1:10" x14ac:dyDescent="0.25">
      <c r="A226" s="5">
        <v>3.9506849315068502</v>
      </c>
      <c r="B226" s="6">
        <v>1.8003576410721799E-15</v>
      </c>
      <c r="C226" s="3">
        <v>0.99999999999957001</v>
      </c>
      <c r="D226" s="6">
        <v>8.5712887224725503E-6</v>
      </c>
      <c r="E226" s="3">
        <v>0.99866479931893803</v>
      </c>
      <c r="F226" s="5">
        <v>2.5078713210129999</v>
      </c>
      <c r="G226" s="2">
        <v>1.7824214542441E-12</v>
      </c>
      <c r="H226" s="1">
        <v>0.99999999953942698</v>
      </c>
      <c r="I226" s="6">
        <v>1.3030651632616101E-5</v>
      </c>
      <c r="J226" s="4">
        <v>0.99922600643712001</v>
      </c>
    </row>
    <row r="227" spans="1:10" x14ac:dyDescent="0.25">
      <c r="A227" s="5">
        <v>3.95890410958904</v>
      </c>
      <c r="B227" s="6">
        <v>1.8004447309881998E-15</v>
      </c>
      <c r="C227" s="3">
        <v>0.99999999999956801</v>
      </c>
      <c r="D227" s="3">
        <v>0</v>
      </c>
      <c r="E227" s="3">
        <v>0.99866479931893803</v>
      </c>
      <c r="F227" s="5">
        <v>2.5242984257357999</v>
      </c>
      <c r="G227" s="2">
        <v>1.7835064470584099E-12</v>
      </c>
      <c r="H227" s="1">
        <v>0.99999999953764396</v>
      </c>
      <c r="I227" s="6">
        <v>1.18524422896516E-5</v>
      </c>
      <c r="J227" s="4">
        <v>0.99921416323873002</v>
      </c>
    </row>
    <row r="228" spans="1:10" x14ac:dyDescent="0.25">
      <c r="A228" s="5">
        <v>3.9616438356164401</v>
      </c>
      <c r="B228" s="6">
        <v>3.60098985824908E-15</v>
      </c>
      <c r="C228" s="3">
        <v>0.99999999999956501</v>
      </c>
      <c r="D228" s="6">
        <v>2.4497099786976498E-6</v>
      </c>
      <c r="E228" s="3">
        <v>0.99866235288281002</v>
      </c>
      <c r="F228" s="5">
        <v>2.5270362765229302</v>
      </c>
      <c r="G228" s="2">
        <v>1.78367365476904E-12</v>
      </c>
      <c r="H228" s="1">
        <v>0.99999999953586005</v>
      </c>
      <c r="I228" s="3">
        <v>0</v>
      </c>
      <c r="J228" s="4">
        <v>0.99921416323873002</v>
      </c>
    </row>
    <row r="229" spans="1:10" x14ac:dyDescent="0.25">
      <c r="A229" s="5">
        <v>3.9643835616438401</v>
      </c>
      <c r="B229" s="6">
        <v>3.6014560683908798E-15</v>
      </c>
      <c r="C229" s="3">
        <v>0.99999999999956102</v>
      </c>
      <c r="D229" s="3">
        <v>0</v>
      </c>
      <c r="E229" s="3">
        <v>0.99866235288281002</v>
      </c>
      <c r="F229" s="5">
        <v>2.5462012320328502</v>
      </c>
      <c r="G229" s="2">
        <v>3.5699047038721401E-12</v>
      </c>
      <c r="H229" s="1">
        <v>0.99999999953229002</v>
      </c>
      <c r="I229" s="6">
        <v>1.18583846495999E-5</v>
      </c>
      <c r="J229" s="4">
        <v>0.99920231424309003</v>
      </c>
    </row>
    <row r="230" spans="1:10" x14ac:dyDescent="0.25">
      <c r="A230" s="5">
        <v>3.9972602739726</v>
      </c>
      <c r="B230" s="6">
        <v>1.8016083114626002E-15</v>
      </c>
      <c r="C230" s="3">
        <v>0.99999999999955902</v>
      </c>
      <c r="D230" s="6">
        <v>9.8024803840838001E-6</v>
      </c>
      <c r="E230" s="3">
        <v>0.99865256356266596</v>
      </c>
      <c r="F230" s="5">
        <v>2.56536618754278</v>
      </c>
      <c r="G230" s="2">
        <v>1.7859316494139801E-12</v>
      </c>
      <c r="H230" s="1">
        <v>0.999999999530504</v>
      </c>
      <c r="I230" s="6">
        <v>1.0678850493785101E-5</v>
      </c>
      <c r="J230" s="4">
        <v>0.99919164396793603</v>
      </c>
    </row>
    <row r="231" spans="1:10" x14ac:dyDescent="0.25">
      <c r="A231" s="5">
        <v>4.0109589041095903</v>
      </c>
      <c r="B231" s="6">
        <v>1.8026264740015199E-15</v>
      </c>
      <c r="C231" s="3">
        <v>0.99999999999955702</v>
      </c>
      <c r="D231" s="6">
        <v>4.9035909041731403E-6</v>
      </c>
      <c r="E231" s="3">
        <v>0.99864766659104498</v>
      </c>
      <c r="F231" s="5">
        <v>2.5681040383299099</v>
      </c>
      <c r="G231" s="2">
        <v>1.7861926802283801E-12</v>
      </c>
      <c r="H231" s="1">
        <v>0.99999999952871799</v>
      </c>
      <c r="I231" s="6">
        <v>2.37392125790488E-6</v>
      </c>
      <c r="J231" s="4">
        <v>0.99918927196846796</v>
      </c>
    </row>
    <row r="232" spans="1:10" x14ac:dyDescent="0.25">
      <c r="A232" s="5">
        <v>4.0383561643835604</v>
      </c>
      <c r="B232" s="6">
        <v>1.80296466574074E-15</v>
      </c>
      <c r="C232" s="3">
        <v>0.99999999999955602</v>
      </c>
      <c r="D232" s="6">
        <v>9.8114205983970206E-6</v>
      </c>
      <c r="E232" s="3">
        <v>0.99863786848682501</v>
      </c>
      <c r="F232" s="5">
        <v>2.5708418891170401</v>
      </c>
      <c r="G232" s="2">
        <v>1.7864072173362799E-12</v>
      </c>
      <c r="H232" s="1">
        <v>0.99999999952693197</v>
      </c>
      <c r="I232" s="3">
        <v>0</v>
      </c>
      <c r="J232" s="4">
        <v>0.99918927196846796</v>
      </c>
    </row>
    <row r="233" spans="1:10" x14ac:dyDescent="0.25">
      <c r="A233" s="5">
        <v>4.0547945205479499</v>
      </c>
      <c r="B233" s="6">
        <v>1.8032258097262099E-15</v>
      </c>
      <c r="C233" s="3">
        <v>0.99999999999955402</v>
      </c>
      <c r="D233" s="6">
        <v>8.5873346027385296E-6</v>
      </c>
      <c r="E233" s="3">
        <v>0.99862929288612201</v>
      </c>
      <c r="F233" s="5">
        <v>2.5790554414784399</v>
      </c>
      <c r="G233" s="2">
        <v>1.7873269228331601E-12</v>
      </c>
      <c r="H233" s="1">
        <v>0.99999999952514396</v>
      </c>
      <c r="I233" s="6">
        <v>2.3744703894992399E-6</v>
      </c>
      <c r="J233" s="4">
        <v>0.99918689942594496</v>
      </c>
    </row>
    <row r="234" spans="1:10" x14ac:dyDescent="0.25">
      <c r="A234" s="5">
        <v>4.0575342465753401</v>
      </c>
      <c r="B234" s="6">
        <v>1.8034956914582802E-15</v>
      </c>
      <c r="C234" s="3">
        <v>0.99999999999955203</v>
      </c>
      <c r="D234" s="6">
        <v>1.22697126648261E-6</v>
      </c>
      <c r="E234" s="3">
        <v>0.99862806759742595</v>
      </c>
      <c r="F234" s="5">
        <v>2.5872689938398401</v>
      </c>
      <c r="G234" s="2">
        <v>1.7874867435069099E-12</v>
      </c>
      <c r="H234" s="1">
        <v>0.99999999952335705</v>
      </c>
      <c r="I234" s="6">
        <v>2.3750346899577102E-6</v>
      </c>
      <c r="J234" s="4">
        <v>0.99918452632521504</v>
      </c>
    </row>
    <row r="235" spans="1:10" x14ac:dyDescent="0.25">
      <c r="A235" s="5">
        <v>4.0657534246575304</v>
      </c>
      <c r="B235" s="6">
        <v>3.6077176154159401E-15</v>
      </c>
      <c r="C235" s="3">
        <v>0.99999999999954803</v>
      </c>
      <c r="D235" s="6">
        <v>3.6816305505065101E-6</v>
      </c>
      <c r="E235" s="3">
        <v>0.998624391024591</v>
      </c>
      <c r="F235" s="5">
        <v>2.59000684462697</v>
      </c>
      <c r="G235" s="2">
        <v>1.78766760292107E-12</v>
      </c>
      <c r="H235" s="1">
        <v>0.99999999952156904</v>
      </c>
      <c r="I235" s="6">
        <v>2.3751624002366899E-6</v>
      </c>
      <c r="J235" s="4">
        <v>0.99918215310251501</v>
      </c>
    </row>
    <row r="236" spans="1:10" x14ac:dyDescent="0.25">
      <c r="A236" s="5">
        <v>4.0767123287671199</v>
      </c>
      <c r="B236" s="6">
        <v>1.8044432218957602E-15</v>
      </c>
      <c r="C236" s="3">
        <v>0.99999999999954703</v>
      </c>
      <c r="D236" s="6">
        <v>1.35034227956312E-5</v>
      </c>
      <c r="E236" s="3">
        <v>0.99861090626827098</v>
      </c>
      <c r="F236" s="5">
        <v>2.6064339493497601</v>
      </c>
      <c r="G236" s="2">
        <v>1.7881674227210699E-12</v>
      </c>
      <c r="H236" s="1">
        <v>0.99999999951978102</v>
      </c>
      <c r="I236" s="6">
        <v>4.7507984790953204E-6</v>
      </c>
      <c r="J236" s="4">
        <v>0.99917740620073803</v>
      </c>
    </row>
    <row r="237" spans="1:10" x14ac:dyDescent="0.25">
      <c r="A237" s="5">
        <v>4.0821917808219199</v>
      </c>
      <c r="B237" s="6">
        <v>1.8048744652038401E-15</v>
      </c>
      <c r="C237" s="3">
        <v>0.99999999999954503</v>
      </c>
      <c r="D237" s="6">
        <v>1.22786016531389E-6</v>
      </c>
      <c r="E237" s="3">
        <v>0.99860968011447104</v>
      </c>
      <c r="F237" s="5">
        <v>2.60917180013689</v>
      </c>
      <c r="G237" s="2">
        <v>5.3651017628088898E-12</v>
      </c>
      <c r="H237" s="1">
        <v>0.99999999951441598</v>
      </c>
      <c r="I237" s="6">
        <v>1.1877839312282399E-6</v>
      </c>
      <c r="J237" s="4">
        <v>0.99917621939457502</v>
      </c>
    </row>
    <row r="238" spans="1:10" x14ac:dyDescent="0.25">
      <c r="A238" s="5">
        <v>4.0931506849315102</v>
      </c>
      <c r="B238" s="6">
        <v>1.8051072142971801E-15</v>
      </c>
      <c r="C238" s="3">
        <v>0.99999999999954303</v>
      </c>
      <c r="D238" s="6">
        <v>7.3683738258856101E-6</v>
      </c>
      <c r="E238" s="3">
        <v>0.99860232201215104</v>
      </c>
      <c r="F238" s="5">
        <v>2.6146475017111599</v>
      </c>
      <c r="G238" s="2">
        <v>1.78861297622145E-12</v>
      </c>
      <c r="H238" s="1">
        <v>0.99999999951262697</v>
      </c>
      <c r="I238" s="6">
        <v>1.18781567955389E-6</v>
      </c>
      <c r="J238" s="4">
        <v>0.99917503255810003</v>
      </c>
    </row>
    <row r="239" spans="1:10" x14ac:dyDescent="0.25">
      <c r="A239" s="5">
        <v>4.0986301369862996</v>
      </c>
      <c r="B239" s="6">
        <v>1.8052712473316401E-15</v>
      </c>
      <c r="C239" s="3">
        <v>0.99999999999954103</v>
      </c>
      <c r="D239" s="6">
        <v>2.4563983942150399E-6</v>
      </c>
      <c r="E239" s="3">
        <v>0.99859986905002296</v>
      </c>
      <c r="F239" s="5">
        <v>2.6173853524982902</v>
      </c>
      <c r="G239" s="2">
        <v>1.78883796505675E-12</v>
      </c>
      <c r="H239" s="1">
        <v>0.99999999951083895</v>
      </c>
      <c r="I239" s="3">
        <v>0</v>
      </c>
      <c r="J239" s="4">
        <v>0.99917503255810003</v>
      </c>
    </row>
    <row r="240" spans="1:10" x14ac:dyDescent="0.25">
      <c r="A240" s="5">
        <v>4.10958904109589</v>
      </c>
      <c r="B240" s="6">
        <v>1.8060812594387899E-15</v>
      </c>
      <c r="C240" s="3">
        <v>0.99999999999953904</v>
      </c>
      <c r="D240" s="6">
        <v>4.9138317084530302E-6</v>
      </c>
      <c r="E240" s="3">
        <v>0.99859496211037801</v>
      </c>
      <c r="F240" s="5">
        <v>2.6255989048596899</v>
      </c>
      <c r="G240" s="2">
        <v>1.7889795722630999E-12</v>
      </c>
      <c r="H240" s="1">
        <v>0.99999999950905005</v>
      </c>
      <c r="I240" s="6">
        <v>2.3757540908491102E-6</v>
      </c>
      <c r="J240" s="4">
        <v>0.99917265876674899</v>
      </c>
    </row>
    <row r="241" spans="1:10" x14ac:dyDescent="0.25">
      <c r="A241" s="5">
        <v>4.1150684931506802</v>
      </c>
      <c r="B241" s="6">
        <v>1.8063907493742602E-15</v>
      </c>
      <c r="C241" s="3">
        <v>0.99999999999953804</v>
      </c>
      <c r="D241" s="6">
        <v>1.2286737432628201E-6</v>
      </c>
      <c r="E241" s="3">
        <v>0.99859373516372196</v>
      </c>
      <c r="F241" s="5">
        <v>2.6310746064339501</v>
      </c>
      <c r="G241" s="2">
        <v>1.7891334465427399E-12</v>
      </c>
      <c r="H241" s="1">
        <v>0.99999999950726004</v>
      </c>
      <c r="I241" s="3">
        <v>0</v>
      </c>
      <c r="J241" s="4">
        <v>0.99917265876674899</v>
      </c>
    </row>
    <row r="242" spans="1:10" x14ac:dyDescent="0.25">
      <c r="A242" s="5">
        <v>4.1342465753424698</v>
      </c>
      <c r="B242" s="6">
        <v>1.8066865680231899E-15</v>
      </c>
      <c r="C242" s="3">
        <v>0.99999999999953604</v>
      </c>
      <c r="D242" s="6">
        <v>7.3729103756774699E-6</v>
      </c>
      <c r="E242" s="3">
        <v>0.99858637264875205</v>
      </c>
      <c r="F242" s="5">
        <v>2.6392881587953498</v>
      </c>
      <c r="G242" s="2">
        <v>1.78982066128321E-12</v>
      </c>
      <c r="H242" s="1">
        <v>0.99999999950547103</v>
      </c>
      <c r="I242" s="6">
        <v>4.7531680672717197E-6</v>
      </c>
      <c r="J242" s="4">
        <v>0.99916790954246004</v>
      </c>
    </row>
    <row r="243" spans="1:10" x14ac:dyDescent="0.25">
      <c r="A243" s="5">
        <v>4.1424657534246601</v>
      </c>
      <c r="B243" s="6">
        <v>1.80697675378833E-15</v>
      </c>
      <c r="C243" s="3">
        <v>0.99999999999953404</v>
      </c>
      <c r="D243" s="6">
        <v>3.6870718082245599E-6</v>
      </c>
      <c r="E243" s="3">
        <v>0.99858269079587803</v>
      </c>
      <c r="F243" s="5">
        <v>2.6502395619438701</v>
      </c>
      <c r="G243" s="2">
        <v>1.79021799124296E-12</v>
      </c>
      <c r="H243" s="1">
        <v>0.99999999950368001</v>
      </c>
      <c r="I243" s="6">
        <v>4.7544885426228497E-6</v>
      </c>
      <c r="J243" s="4">
        <v>0.99916315902137498</v>
      </c>
    </row>
    <row r="244" spans="1:10" x14ac:dyDescent="0.25">
      <c r="A244" s="5">
        <v>4.1561643835616398</v>
      </c>
      <c r="B244" s="6">
        <v>3.6158758912682097E-15</v>
      </c>
      <c r="C244" s="3">
        <v>0.99999999999953004</v>
      </c>
      <c r="D244" s="6">
        <v>7.3767107119781101E-6</v>
      </c>
      <c r="E244" s="3">
        <v>0.99857532456741505</v>
      </c>
      <c r="F244" s="5">
        <v>2.6584531143052699</v>
      </c>
      <c r="G244" s="2">
        <v>1.7905424648156E-12</v>
      </c>
      <c r="H244" s="1">
        <v>0.99999999950189</v>
      </c>
      <c r="I244" s="6">
        <v>2.3777469608307799E-6</v>
      </c>
      <c r="J244" s="4">
        <v>0.99916078326703495</v>
      </c>
    </row>
    <row r="245" spans="1:10" x14ac:dyDescent="0.25">
      <c r="A245" s="5">
        <v>4.1643835616438398</v>
      </c>
      <c r="B245" s="6">
        <v>1.8084845197880099E-15</v>
      </c>
      <c r="C245" s="3">
        <v>0.99999999999952904</v>
      </c>
      <c r="D245" s="6">
        <v>7.3794429188978101E-6</v>
      </c>
      <c r="E245" s="3">
        <v>0.99856795566499601</v>
      </c>
      <c r="F245" s="5">
        <v>2.6666666666666701</v>
      </c>
      <c r="G245" s="2">
        <v>1.79098994648929E-12</v>
      </c>
      <c r="H245" s="1">
        <v>0.99999999950009899</v>
      </c>
      <c r="I245" s="6">
        <v>2.3786285406843799E-6</v>
      </c>
      <c r="J245" s="4">
        <v>0.99915840663750599</v>
      </c>
    </row>
    <row r="246" spans="1:10" x14ac:dyDescent="0.25">
      <c r="A246" s="5">
        <v>4.1698630136986301</v>
      </c>
      <c r="B246" s="6">
        <v>1.8086994353319299E-15</v>
      </c>
      <c r="C246" s="3">
        <v>0.99999999999952704</v>
      </c>
      <c r="D246" s="6">
        <v>2.4601954813289598E-6</v>
      </c>
      <c r="E246" s="3">
        <v>0.99856549899564595</v>
      </c>
      <c r="F246" s="5">
        <v>2.6721423682409302</v>
      </c>
      <c r="G246" s="2">
        <v>1.7914270451886499E-12</v>
      </c>
      <c r="H246" s="1">
        <v>0.99999999949830698</v>
      </c>
      <c r="I246" s="6">
        <v>2.3789419762879201E-6</v>
      </c>
      <c r="J246" s="4">
        <v>0.99915602970045903</v>
      </c>
    </row>
    <row r="247" spans="1:10" x14ac:dyDescent="0.25">
      <c r="A247" s="5">
        <v>4.1726027397260301</v>
      </c>
      <c r="B247" s="6">
        <v>1.8089598165152E-15</v>
      </c>
      <c r="C247" s="3">
        <v>0.99999999999952505</v>
      </c>
      <c r="D247" s="6">
        <v>1.2302829484089099E-6</v>
      </c>
      <c r="E247" s="3">
        <v>0.99856427047829499</v>
      </c>
      <c r="F247" s="5">
        <v>2.6748802190280601</v>
      </c>
      <c r="G247" s="2">
        <v>1.7915653539387901E-12</v>
      </c>
      <c r="H247" s="1">
        <v>0.99999999949651597</v>
      </c>
      <c r="I247" s="6">
        <v>1.1895832697209E-6</v>
      </c>
      <c r="J247" s="4">
        <v>0.99915484112186903</v>
      </c>
    </row>
    <row r="248" spans="1:10" x14ac:dyDescent="0.25">
      <c r="A248" s="5">
        <v>4.1863013698630098</v>
      </c>
      <c r="B248" s="6">
        <v>1.80995869664197E-15</v>
      </c>
      <c r="C248" s="3">
        <v>0.99999999999952305</v>
      </c>
      <c r="D248" s="6">
        <v>6.1525384844483703E-6</v>
      </c>
      <c r="E248" s="3">
        <v>0.99855812679209199</v>
      </c>
      <c r="F248" s="5">
        <v>2.6858316221765901</v>
      </c>
      <c r="G248" s="2">
        <v>1.7919848093100599E-12</v>
      </c>
      <c r="H248" s="1">
        <v>0.99999999949472396</v>
      </c>
      <c r="I248" s="6">
        <v>5.9487068578265899E-6</v>
      </c>
      <c r="J248" s="4">
        <v>0.99914889746029201</v>
      </c>
    </row>
    <row r="249" spans="1:10" x14ac:dyDescent="0.25">
      <c r="A249" s="5">
        <v>4.2082191780821896</v>
      </c>
      <c r="B249" s="6">
        <v>3.6229004416942497E-15</v>
      </c>
      <c r="C249" s="3">
        <v>0.99999999999952005</v>
      </c>
      <c r="D249" s="6">
        <v>7.3859272640784002E-6</v>
      </c>
      <c r="E249" s="3">
        <v>0.99855075154163497</v>
      </c>
      <c r="F249" s="5">
        <v>2.7049965776865199</v>
      </c>
      <c r="G249" s="2">
        <v>1.79314961483474E-12</v>
      </c>
      <c r="H249" s="1">
        <v>0.99999999949293095</v>
      </c>
      <c r="I249" s="6">
        <v>9.5223261839910396E-6</v>
      </c>
      <c r="J249" s="4">
        <v>0.99913938328388296</v>
      </c>
    </row>
    <row r="250" spans="1:10" x14ac:dyDescent="0.25">
      <c r="A250" s="5">
        <v>4.2109589041095896</v>
      </c>
      <c r="B250" s="6">
        <v>1.81196648575422E-15</v>
      </c>
      <c r="C250" s="3">
        <v>0.99999999999951805</v>
      </c>
      <c r="D250" s="6">
        <v>1.2315425411202899E-6</v>
      </c>
      <c r="E250" s="3">
        <v>0.99854952178466205</v>
      </c>
      <c r="F250" s="5">
        <v>2.7077344284736502</v>
      </c>
      <c r="G250" s="2">
        <v>1.7933064786445799E-12</v>
      </c>
      <c r="H250" s="1">
        <v>0.99999999949113705</v>
      </c>
      <c r="I250" s="6">
        <v>2.38104182256318E-6</v>
      </c>
      <c r="J250" s="4">
        <v>0.99913700429405705</v>
      </c>
    </row>
    <row r="251" spans="1:10" x14ac:dyDescent="0.25">
      <c r="A251" s="5">
        <v>4.2136986301369896</v>
      </c>
      <c r="B251" s="6">
        <v>1.8121681437574001E-15</v>
      </c>
      <c r="C251" s="3">
        <v>0.99999999999951605</v>
      </c>
      <c r="D251" s="6">
        <v>1.2316152120613901E-6</v>
      </c>
      <c r="E251" s="3">
        <v>0.99854829195663797</v>
      </c>
      <c r="F251" s="5">
        <v>2.71047227926078</v>
      </c>
      <c r="G251" s="2">
        <v>1.79352477515301E-12</v>
      </c>
      <c r="H251" s="1">
        <v>0.99999999948934404</v>
      </c>
      <c r="I251" s="3">
        <v>0</v>
      </c>
      <c r="J251" s="4">
        <v>0.99913700429405705</v>
      </c>
    </row>
    <row r="252" spans="1:10" x14ac:dyDescent="0.25">
      <c r="A252" s="5">
        <v>4.2301369863013702</v>
      </c>
      <c r="B252" s="6">
        <v>1.81354454052768E-15</v>
      </c>
      <c r="C252" s="3">
        <v>0.99999999999951406</v>
      </c>
      <c r="D252" s="6">
        <v>1.1088088514226399E-5</v>
      </c>
      <c r="E252" s="3">
        <v>0.99853722002617495</v>
      </c>
      <c r="F252" s="5">
        <v>2.7132101300479099</v>
      </c>
      <c r="G252" s="2">
        <v>1.7936695158401899E-12</v>
      </c>
      <c r="H252" s="1">
        <v>0.99999999948755003</v>
      </c>
      <c r="I252" s="3">
        <v>0</v>
      </c>
      <c r="J252" s="4">
        <v>0.99913700429405705</v>
      </c>
    </row>
    <row r="253" spans="1:10" x14ac:dyDescent="0.25">
      <c r="A253" s="5">
        <v>4.24657534246575</v>
      </c>
      <c r="B253" s="6">
        <v>1.8143063335228599E-15</v>
      </c>
      <c r="C253" s="3">
        <v>0.99999999999951195</v>
      </c>
      <c r="D253" s="6">
        <v>7.3950131517998501E-6</v>
      </c>
      <c r="E253" s="3">
        <v>0.99852983585760302</v>
      </c>
      <c r="F253" s="5">
        <v>2.7268993839835698</v>
      </c>
      <c r="G253" s="2">
        <v>1.7946255066809799E-12</v>
      </c>
      <c r="H253" s="1">
        <v>0.99999999948575602</v>
      </c>
      <c r="I253" s="6">
        <v>5.9543270819016702E-6</v>
      </c>
      <c r="J253" s="4">
        <v>0.99913105512324496</v>
      </c>
    </row>
    <row r="254" spans="1:10" x14ac:dyDescent="0.25">
      <c r="A254" s="5">
        <v>4.2657534246575297</v>
      </c>
      <c r="B254" s="6">
        <v>1.8149903508994102E-15</v>
      </c>
      <c r="C254" s="3">
        <v>0.99999999999951095</v>
      </c>
      <c r="D254" s="6">
        <v>1.3563597910577E-5</v>
      </c>
      <c r="E254" s="3">
        <v>0.99851629229225802</v>
      </c>
      <c r="F254" s="5">
        <v>2.7296372347707001</v>
      </c>
      <c r="G254" s="2">
        <v>1.7947009440810899E-12</v>
      </c>
      <c r="H254" s="1">
        <v>0.99999999948396101</v>
      </c>
      <c r="I254" s="3">
        <v>0</v>
      </c>
      <c r="J254" s="4">
        <v>0.99913105512324496</v>
      </c>
    </row>
    <row r="255" spans="1:10" x14ac:dyDescent="0.25">
      <c r="A255" s="5">
        <v>4.2684931506849297</v>
      </c>
      <c r="B255" s="6">
        <v>1.81513264740209E-15</v>
      </c>
      <c r="C255" s="3">
        <v>0.99999999999950895</v>
      </c>
      <c r="D255" s="6">
        <v>1.2333213437558599E-6</v>
      </c>
      <c r="E255" s="3">
        <v>0.99851506080156205</v>
      </c>
      <c r="F255" s="5">
        <v>2.7515400410677602</v>
      </c>
      <c r="G255" s="2">
        <v>1.7956134859659801E-12</v>
      </c>
      <c r="H255" s="1">
        <v>0.999999999482165</v>
      </c>
      <c r="I255" s="6">
        <v>1.31078053868577E-5</v>
      </c>
      <c r="J255" s="4">
        <v>0.99911795879365095</v>
      </c>
    </row>
    <row r="256" spans="1:10" x14ac:dyDescent="0.25">
      <c r="A256" s="5">
        <v>4.2821917808219201</v>
      </c>
      <c r="B256" s="6">
        <v>1.8153374106358401E-15</v>
      </c>
      <c r="C256" s="3">
        <v>0.99999999999950695</v>
      </c>
      <c r="D256" s="6">
        <v>4.9338935214614E-6</v>
      </c>
      <c r="E256" s="3">
        <v>0.99851013424672597</v>
      </c>
      <c r="F256" s="5">
        <v>2.7679671457905499</v>
      </c>
      <c r="G256" s="2">
        <v>1.7960827826089501E-12</v>
      </c>
      <c r="H256" s="1">
        <v>0.999999999480369</v>
      </c>
      <c r="I256" s="6">
        <v>4.7683226930971197E-6</v>
      </c>
      <c r="J256" s="4">
        <v>0.99911319468817295</v>
      </c>
    </row>
    <row r="257" spans="1:10" x14ac:dyDescent="0.25">
      <c r="A257" s="5">
        <v>4.2849315068493103</v>
      </c>
      <c r="B257" s="6">
        <v>1.8155696706846899E-15</v>
      </c>
      <c r="C257" s="3">
        <v>0.99999999999950495</v>
      </c>
      <c r="D257" s="3">
        <v>0</v>
      </c>
      <c r="E257" s="3">
        <v>0.99851013424672597</v>
      </c>
      <c r="F257" s="5">
        <v>2.77891854893908</v>
      </c>
      <c r="G257" s="2">
        <v>1.7962951064669E-12</v>
      </c>
      <c r="H257" s="1">
        <v>0.99999999947857299</v>
      </c>
      <c r="I257" s="6">
        <v>3.5770757435770402E-6</v>
      </c>
      <c r="J257" s="4">
        <v>0.99910962079099197</v>
      </c>
    </row>
    <row r="258" spans="1:10" x14ac:dyDescent="0.25">
      <c r="A258" s="5">
        <v>4.3178082191780804</v>
      </c>
      <c r="B258" s="6">
        <v>1.8166740763190402E-15</v>
      </c>
      <c r="C258" s="3">
        <v>0.99999999999950295</v>
      </c>
      <c r="D258" s="6">
        <v>1.6041565739127001E-5</v>
      </c>
      <c r="E258" s="3">
        <v>0.99849411670924004</v>
      </c>
      <c r="F258" s="5">
        <v>2.7816563997262098</v>
      </c>
      <c r="G258" s="2">
        <v>1.7963156097771301E-12</v>
      </c>
      <c r="H258" s="1">
        <v>0.99999999947677698</v>
      </c>
      <c r="I258" s="3">
        <v>0</v>
      </c>
      <c r="J258" s="4">
        <v>0.99910962079099197</v>
      </c>
    </row>
    <row r="259" spans="1:10" x14ac:dyDescent="0.25">
      <c r="A259" s="5">
        <v>4.3232876712328796</v>
      </c>
      <c r="B259" s="6">
        <v>3.6338136696220101E-15</v>
      </c>
      <c r="C259" s="3">
        <v>0.99999999999949996</v>
      </c>
      <c r="D259" s="3">
        <v>0</v>
      </c>
      <c r="E259" s="3">
        <v>0.99849411670924004</v>
      </c>
      <c r="F259" s="5">
        <v>2.7871321013004802</v>
      </c>
      <c r="G259" s="2">
        <v>1.79658647885968E-12</v>
      </c>
      <c r="H259" s="1">
        <v>0.99999999947497997</v>
      </c>
      <c r="I259" s="6">
        <v>2.3850647953180199E-6</v>
      </c>
      <c r="J259" s="4">
        <v>0.99910723785264999</v>
      </c>
    </row>
    <row r="260" spans="1:10" x14ac:dyDescent="0.25">
      <c r="A260" s="5">
        <v>4.3260273972602699</v>
      </c>
      <c r="B260" s="6">
        <v>3.6343363037037103E-15</v>
      </c>
      <c r="C260" s="3">
        <v>0.99999999999949596</v>
      </c>
      <c r="D260" s="6">
        <v>3.7034360528933101E-6</v>
      </c>
      <c r="E260" s="3">
        <v>0.99849041885697698</v>
      </c>
      <c r="F260" s="5">
        <v>2.8008213552361401</v>
      </c>
      <c r="G260" s="2">
        <v>1.79702853846134E-12</v>
      </c>
      <c r="H260" s="1">
        <v>0.99999999947318297</v>
      </c>
      <c r="I260" s="6">
        <v>4.7708492187886797E-6</v>
      </c>
      <c r="J260" s="4">
        <v>0.99910247127403495</v>
      </c>
    </row>
    <row r="261" spans="1:10" x14ac:dyDescent="0.25">
      <c r="A261" s="5">
        <v>4.35890410958904</v>
      </c>
      <c r="B261" s="6">
        <v>1.8184002750305602E-15</v>
      </c>
      <c r="C261" s="3">
        <v>0.99999999999949396</v>
      </c>
      <c r="D261" s="6">
        <v>1.11148795424525E-5</v>
      </c>
      <c r="E261" s="3">
        <v>0.99847932081792401</v>
      </c>
      <c r="F261" s="5">
        <v>2.8062970568104002</v>
      </c>
      <c r="G261" s="2">
        <v>5.3918621274792001E-12</v>
      </c>
      <c r="H261" s="1">
        <v>0.99999999946779095</v>
      </c>
      <c r="I261" s="6">
        <v>1.19284434057728E-6</v>
      </c>
      <c r="J261" s="4">
        <v>0.99910127950101801</v>
      </c>
    </row>
    <row r="262" spans="1:10" x14ac:dyDescent="0.25">
      <c r="A262" s="5">
        <v>4.3726027397260303</v>
      </c>
      <c r="B262" s="6">
        <v>1.8189469622998501E-15</v>
      </c>
      <c r="C262" s="3">
        <v>0.99999999999949196</v>
      </c>
      <c r="D262" s="6">
        <v>9.8826394355573596E-6</v>
      </c>
      <c r="E262" s="3">
        <v>0.99846945325557102</v>
      </c>
      <c r="F262" s="5">
        <v>2.8117727583846701</v>
      </c>
      <c r="G262" s="2">
        <v>3.5951957035183201E-12</v>
      </c>
      <c r="H262" s="1">
        <v>0.99999999946419604</v>
      </c>
      <c r="I262" s="6">
        <v>1.1928752379252199E-6</v>
      </c>
      <c r="J262" s="4">
        <v>0.99910008769855196</v>
      </c>
    </row>
    <row r="263" spans="1:10" x14ac:dyDescent="0.25">
      <c r="A263" s="5">
        <v>4.3917808219178101</v>
      </c>
      <c r="B263" s="6">
        <v>1.8196246465525202E-15</v>
      </c>
      <c r="C263" s="3">
        <v>0.99999999999949096</v>
      </c>
      <c r="D263" s="6">
        <v>7.4145425352173501E-6</v>
      </c>
      <c r="E263" s="3">
        <v>0.99846205008878497</v>
      </c>
      <c r="F263" s="5">
        <v>2.8172484599589298</v>
      </c>
      <c r="G263" s="2">
        <v>1.7979328561752599E-12</v>
      </c>
      <c r="H263" s="1">
        <v>0.99999999946239804</v>
      </c>
      <c r="I263" s="6">
        <v>1.19308954357679E-6</v>
      </c>
      <c r="J263" s="4">
        <v>0.99909889568339505</v>
      </c>
    </row>
    <row r="264" spans="1:10" x14ac:dyDescent="0.25">
      <c r="A264" s="5">
        <v>4.3945205479452101</v>
      </c>
      <c r="B264" s="6">
        <v>3.6402154201033604E-15</v>
      </c>
      <c r="C264" s="3">
        <v>0.99999999999948697</v>
      </c>
      <c r="D264" s="6">
        <v>1.2360052645415699E-6</v>
      </c>
      <c r="E264" s="3">
        <v>0.99846081598519798</v>
      </c>
      <c r="F264" s="5">
        <v>2.82546201232033</v>
      </c>
      <c r="G264" s="2">
        <v>1.79822895114564E-12</v>
      </c>
      <c r="H264" s="1">
        <v>0.99999999946060003</v>
      </c>
      <c r="I264" s="6">
        <v>4.7729927381886397E-6</v>
      </c>
      <c r="J264" s="4">
        <v>0.99909412700300204</v>
      </c>
    </row>
    <row r="265" spans="1:10" x14ac:dyDescent="0.25">
      <c r="A265" s="5">
        <v>4.4000000000000004</v>
      </c>
      <c r="B265" s="6">
        <v>1.8206469929650799E-15</v>
      </c>
      <c r="C265" s="3">
        <v>0.99999999999948497</v>
      </c>
      <c r="D265" s="6">
        <v>4.9457369120007301E-6</v>
      </c>
      <c r="E265" s="3">
        <v>0.99845587787289602</v>
      </c>
      <c r="F265" s="5">
        <v>2.8281998631074599</v>
      </c>
      <c r="G265" s="2">
        <v>3.5968372913676699E-12</v>
      </c>
      <c r="H265" s="1">
        <v>0.99999999945700302</v>
      </c>
      <c r="I265" s="6">
        <v>1.1934959045296E-6</v>
      </c>
      <c r="J265" s="4">
        <v>0.99909293458896498</v>
      </c>
    </row>
    <row r="266" spans="1:10" x14ac:dyDescent="0.25">
      <c r="A266" s="5">
        <v>4.4054794520547897</v>
      </c>
      <c r="B266" s="6">
        <v>1.8206911742259001E-15</v>
      </c>
      <c r="C266" s="3">
        <v>0.99999999999948297</v>
      </c>
      <c r="D266" s="6">
        <v>1.23653426611654E-6</v>
      </c>
      <c r="E266" s="3">
        <v>0.99845464324875299</v>
      </c>
      <c r="F266" s="5">
        <v>2.8391512662559899</v>
      </c>
      <c r="G266" s="2">
        <v>3.59774897043536E-12</v>
      </c>
      <c r="H266" s="1">
        <v>0.99999999945340501</v>
      </c>
      <c r="I266" s="6">
        <v>3.58087724642133E-6</v>
      </c>
      <c r="J266" s="4">
        <v>0.99908935696621404</v>
      </c>
    </row>
    <row r="267" spans="1:10" x14ac:dyDescent="0.25">
      <c r="A267" s="5">
        <v>4.4301369863013704</v>
      </c>
      <c r="B267" s="6">
        <v>3.6452240323641402E-15</v>
      </c>
      <c r="C267" s="3">
        <v>0.99999999999947997</v>
      </c>
      <c r="D267" s="6">
        <v>1.6081352125007399E-5</v>
      </c>
      <c r="E267" s="3">
        <v>0.99843858687715903</v>
      </c>
      <c r="F267" s="5">
        <v>2.84462696783025</v>
      </c>
      <c r="G267" s="2">
        <v>1.79934004299787E-12</v>
      </c>
      <c r="H267" s="1">
        <v>0.999999999451606</v>
      </c>
      <c r="I267" s="6">
        <v>3.5812077299038101E-6</v>
      </c>
      <c r="J267" s="4">
        <v>0.99908577902609197</v>
      </c>
    </row>
    <row r="268" spans="1:10" x14ac:dyDescent="0.25">
      <c r="A268" s="5">
        <v>4.4356164383561598</v>
      </c>
      <c r="B268" s="6">
        <v>1.82285915940628E-15</v>
      </c>
      <c r="C268" s="3">
        <v>0.99999999999947797</v>
      </c>
      <c r="D268" s="3">
        <v>0</v>
      </c>
      <c r="E268" s="3">
        <v>0.99843858687715903</v>
      </c>
      <c r="F268" s="5">
        <v>2.8528405201916498</v>
      </c>
      <c r="G268" s="2">
        <v>1.7994569013426601E-12</v>
      </c>
      <c r="H268" s="1">
        <v>0.999999999449806</v>
      </c>
      <c r="I268" s="6">
        <v>1.19389614575041E-6</v>
      </c>
      <c r="J268" s="4">
        <v>0.99908458622214402</v>
      </c>
    </row>
    <row r="269" spans="1:10" x14ac:dyDescent="0.25">
      <c r="A269" s="5">
        <v>4.4383561643835598</v>
      </c>
      <c r="B269" s="6">
        <v>3.6460628242350497E-15</v>
      </c>
      <c r="C269" s="3">
        <v>0.99999999999947398</v>
      </c>
      <c r="D269" s="3">
        <v>0</v>
      </c>
      <c r="E269" s="3">
        <v>0.99843858687715903</v>
      </c>
      <c r="F269" s="5">
        <v>2.8555783709787801</v>
      </c>
      <c r="G269" s="2">
        <v>1.79948882553075E-12</v>
      </c>
      <c r="H269" s="1">
        <v>0.99999999944800699</v>
      </c>
      <c r="I269" s="3">
        <v>0</v>
      </c>
      <c r="J269" s="4">
        <v>0.99908458622214402</v>
      </c>
    </row>
    <row r="270" spans="1:10" x14ac:dyDescent="0.25">
      <c r="A270" s="5">
        <v>4.4602739726027396</v>
      </c>
      <c r="B270" s="6">
        <v>1.8239392215264699E-15</v>
      </c>
      <c r="C270" s="3">
        <v>0.99999999999947198</v>
      </c>
      <c r="D270" s="6">
        <v>1.11408616013478E-5</v>
      </c>
      <c r="E270" s="3">
        <v>0.99842746347300704</v>
      </c>
      <c r="F270" s="5">
        <v>2.88021902806297</v>
      </c>
      <c r="G270" s="2">
        <v>1.80054279595418E-12</v>
      </c>
      <c r="H270" s="1">
        <v>0.99999999944620599</v>
      </c>
      <c r="I270" s="6">
        <v>1.6722890615331999E-5</v>
      </c>
      <c r="J270" s="4">
        <v>0.99906787877959102</v>
      </c>
    </row>
    <row r="271" spans="1:10" x14ac:dyDescent="0.25">
      <c r="A271" s="5">
        <v>4.4630136986301396</v>
      </c>
      <c r="B271" s="6">
        <v>1.8239893266550799E-15</v>
      </c>
      <c r="C271" s="3">
        <v>0.99999999999946998</v>
      </c>
      <c r="D271" s="6">
        <v>1.2383083410508001E-6</v>
      </c>
      <c r="E271" s="3">
        <v>0.998426227112717</v>
      </c>
      <c r="F271" s="5">
        <v>2.9130732375085602</v>
      </c>
      <c r="G271" s="2">
        <v>1.8021872847662699E-12</v>
      </c>
      <c r="H271" s="1">
        <v>0.99999999944440399</v>
      </c>
      <c r="I271" s="6">
        <v>1.3149377068596699E-5</v>
      </c>
      <c r="J271" s="4">
        <v>0.99905474174570796</v>
      </c>
    </row>
    <row r="272" spans="1:10" x14ac:dyDescent="0.25">
      <c r="A272" s="5">
        <v>4.4712328767123299</v>
      </c>
      <c r="B272" s="6">
        <v>1.8241676790826899E-15</v>
      </c>
      <c r="C272" s="3">
        <v>0.99999999999946898</v>
      </c>
      <c r="D272" s="6">
        <v>1.23837247234331E-6</v>
      </c>
      <c r="E272" s="3">
        <v>0.99842499068992696</v>
      </c>
      <c r="F272" s="5">
        <v>2.9212867898699502</v>
      </c>
      <c r="G272" s="2">
        <v>1.80265982230919E-12</v>
      </c>
      <c r="H272" s="1">
        <v>0.99999999944260198</v>
      </c>
      <c r="I272" s="6">
        <v>4.7834249122800202E-6</v>
      </c>
      <c r="J272" s="4">
        <v>0.99904996285379799</v>
      </c>
    </row>
    <row r="273" spans="1:10" x14ac:dyDescent="0.25">
      <c r="A273" s="5">
        <v>4.4794520547945202</v>
      </c>
      <c r="B273" s="6">
        <v>1.8247018609100799E-15</v>
      </c>
      <c r="C273" s="3">
        <v>0.99999999999946698</v>
      </c>
      <c r="D273" s="6">
        <v>4.9546393287595797E-6</v>
      </c>
      <c r="E273" s="3">
        <v>0.998420043866456</v>
      </c>
      <c r="F273" s="5">
        <v>2.9322381930184802</v>
      </c>
      <c r="G273" s="2">
        <v>1.80308742474578E-12</v>
      </c>
      <c r="H273" s="1">
        <v>0.99999999944079798</v>
      </c>
      <c r="I273" s="6">
        <v>4.7839226295111597E-6</v>
      </c>
      <c r="J273" s="4">
        <v>0.99904518348750404</v>
      </c>
    </row>
    <row r="274" spans="1:10" x14ac:dyDescent="0.25">
      <c r="A274" s="5">
        <v>4.5315068493150701</v>
      </c>
      <c r="B274" s="6">
        <v>1.8273585024317801E-15</v>
      </c>
      <c r="C274" s="3">
        <v>0.99999999999946498</v>
      </c>
      <c r="D274" s="6">
        <v>2.9750849591478401E-5</v>
      </c>
      <c r="E274" s="3">
        <v>0.99839034046375497</v>
      </c>
      <c r="F274" s="5">
        <v>2.9377138945927399</v>
      </c>
      <c r="G274" s="2">
        <v>5.41031397281047E-12</v>
      </c>
      <c r="H274" s="1">
        <v>0.99999999943538798</v>
      </c>
      <c r="I274" s="6">
        <v>1.1960464720370099E-6</v>
      </c>
      <c r="J274" s="4">
        <v>0.99904398858375199</v>
      </c>
    </row>
    <row r="275" spans="1:10" x14ac:dyDescent="0.25">
      <c r="A275" s="5">
        <v>4.5479452054794498</v>
      </c>
      <c r="B275" s="6">
        <v>5.4852660525975502E-15</v>
      </c>
      <c r="C275" s="3">
        <v>0.99999999999945999</v>
      </c>
      <c r="D275" s="6">
        <v>1.1167986347118E-5</v>
      </c>
      <c r="E275" s="3">
        <v>0.99837919051632495</v>
      </c>
      <c r="F275" s="5">
        <v>2.94045174537988</v>
      </c>
      <c r="G275" s="2">
        <v>1.8036060719235701E-12</v>
      </c>
      <c r="H275" s="1">
        <v>0.99999999943358497</v>
      </c>
      <c r="I275" s="6">
        <v>1.1961419466087299E-6</v>
      </c>
      <c r="J275" s="4">
        <v>0.99904279358604497</v>
      </c>
    </row>
    <row r="276" spans="1:10" x14ac:dyDescent="0.25">
      <c r="A276" s="5">
        <v>4.5534246575342499</v>
      </c>
      <c r="B276" s="6">
        <v>1.82890458462368E-15</v>
      </c>
      <c r="C276" s="3">
        <v>0.99999999999945799</v>
      </c>
      <c r="D276" s="6">
        <v>1.24126333073517E-6</v>
      </c>
      <c r="E276" s="3">
        <v>0.99837795126561502</v>
      </c>
      <c r="F276" s="5">
        <v>2.9596167008898</v>
      </c>
      <c r="G276" s="2">
        <v>1.80539789502779E-12</v>
      </c>
      <c r="H276" s="1">
        <v>0.99999999943177897</v>
      </c>
      <c r="I276" s="6">
        <v>1.19674596859155E-5</v>
      </c>
      <c r="J276" s="4">
        <v>0.99903083765322998</v>
      </c>
    </row>
    <row r="277" spans="1:10" x14ac:dyDescent="0.25">
      <c r="A277" s="5">
        <v>4.5561643835616401</v>
      </c>
      <c r="B277" s="6">
        <v>1.82893484740353E-15</v>
      </c>
      <c r="C277" s="3">
        <v>0.99999999999945599</v>
      </c>
      <c r="D277" s="3">
        <v>0</v>
      </c>
      <c r="E277" s="3">
        <v>0.99837795126561502</v>
      </c>
      <c r="F277" s="5">
        <v>2.97056810403833</v>
      </c>
      <c r="G277" s="2">
        <v>1.80582165878406E-12</v>
      </c>
      <c r="H277" s="1">
        <v>0.99999999942997297</v>
      </c>
      <c r="I277" s="6">
        <v>1.19713698171762E-6</v>
      </c>
      <c r="J277" s="4">
        <v>0.999029641677184</v>
      </c>
    </row>
    <row r="278" spans="1:10" x14ac:dyDescent="0.25">
      <c r="A278" s="5">
        <v>4.5643835616438402</v>
      </c>
      <c r="B278" s="6">
        <v>1.8292310271874799E-15</v>
      </c>
      <c r="C278" s="3">
        <v>0.99999999999945399</v>
      </c>
      <c r="D278" s="6">
        <v>7.4492740279978598E-6</v>
      </c>
      <c r="E278" s="3">
        <v>0.99837051410237299</v>
      </c>
      <c r="F278" s="5">
        <v>2.9760438056125902</v>
      </c>
      <c r="G278" s="2">
        <v>1.8062677679432201E-12</v>
      </c>
      <c r="H278" s="1">
        <v>0.99999999942816697</v>
      </c>
      <c r="I278" s="6">
        <v>2.3947861456989601E-6</v>
      </c>
      <c r="J278" s="4">
        <v>0.99902724921770403</v>
      </c>
    </row>
    <row r="279" spans="1:10" x14ac:dyDescent="0.25">
      <c r="A279" s="5">
        <v>4.5698630136986296</v>
      </c>
      <c r="B279" s="6">
        <v>1.8297834692775001E-15</v>
      </c>
      <c r="C279" s="3">
        <v>0.99999999999945199</v>
      </c>
      <c r="D279" s="6">
        <v>6.2091051654100897E-6</v>
      </c>
      <c r="E279" s="3">
        <v>0.99836431513410195</v>
      </c>
      <c r="F279" s="5">
        <v>2.9787816563997298</v>
      </c>
      <c r="G279" s="2">
        <v>1.80632040288252E-12</v>
      </c>
      <c r="H279" s="1">
        <v>0.99999999942636097</v>
      </c>
      <c r="I279" s="3">
        <v>0</v>
      </c>
      <c r="J279" s="4">
        <v>0.99902724921770403</v>
      </c>
    </row>
    <row r="280" spans="1:10" x14ac:dyDescent="0.25">
      <c r="A280" s="5">
        <v>4.5808219178082199</v>
      </c>
      <c r="B280" s="6">
        <v>1.8300719200160599E-15</v>
      </c>
      <c r="C280" s="3">
        <v>0.99999999999945</v>
      </c>
      <c r="D280" s="6">
        <v>2.4840740844326802E-6</v>
      </c>
      <c r="E280" s="3">
        <v>0.99836183512625998</v>
      </c>
      <c r="F280" s="5">
        <v>3.0116358658453102</v>
      </c>
      <c r="G280" s="2">
        <v>1.8077853709455999E-12</v>
      </c>
      <c r="H280" s="1">
        <v>0.99999999942455298</v>
      </c>
      <c r="I280" s="6">
        <v>1.5572791702735799E-5</v>
      </c>
      <c r="J280" s="4">
        <v>0.99901169169558401</v>
      </c>
    </row>
    <row r="281" spans="1:10" x14ac:dyDescent="0.25">
      <c r="A281" s="5">
        <v>4.5890410958904102</v>
      </c>
      <c r="B281" s="6">
        <v>1.8311824930933002E-15</v>
      </c>
      <c r="C281" s="3">
        <v>0.999999999999449</v>
      </c>
      <c r="D281" s="6">
        <v>2.4844571325150799E-6</v>
      </c>
      <c r="E281" s="3">
        <v>0.99835935474215898</v>
      </c>
      <c r="F281" s="5">
        <v>3.01437371663244</v>
      </c>
      <c r="G281" s="2">
        <v>1.8078549673223099E-12</v>
      </c>
      <c r="H281" s="1">
        <v>0.99999999942274498</v>
      </c>
      <c r="I281" s="6">
        <v>1.1983055963323101E-6</v>
      </c>
      <c r="J281" s="4">
        <v>0.99901049457500002</v>
      </c>
    </row>
    <row r="282" spans="1:10" x14ac:dyDescent="0.25">
      <c r="A282" s="5">
        <v>4.5917808219178102</v>
      </c>
      <c r="B282" s="6">
        <v>5.4945455652249399E-15</v>
      </c>
      <c r="C282" s="3">
        <v>0.999999999999443</v>
      </c>
      <c r="D282" s="6">
        <v>1.24262839011125E-6</v>
      </c>
      <c r="E282" s="3">
        <v>0.99835811415325204</v>
      </c>
      <c r="F282" s="5">
        <v>3.0280629705680999</v>
      </c>
      <c r="G282" s="2">
        <v>1.8082771037201501E-12</v>
      </c>
      <c r="H282" s="1">
        <v>0.99999999942093698</v>
      </c>
      <c r="I282" s="6">
        <v>2.3971575041307299E-6</v>
      </c>
      <c r="J282" s="4">
        <v>0.99900809979236604</v>
      </c>
    </row>
    <row r="283" spans="1:10" x14ac:dyDescent="0.25">
      <c r="A283" s="5">
        <v>4.6054794520547899</v>
      </c>
      <c r="B283" s="6">
        <v>1.8321525276386099E-15</v>
      </c>
      <c r="C283" s="3">
        <v>0.999999999999441</v>
      </c>
      <c r="D283" s="6">
        <v>4.9723650985221698E-6</v>
      </c>
      <c r="E283" s="3">
        <v>0.99835314996455105</v>
      </c>
      <c r="F283" s="5">
        <v>3.0335386721423698</v>
      </c>
      <c r="G283" s="2">
        <v>1.80881563048411E-12</v>
      </c>
      <c r="H283" s="1">
        <v>0.99999999941912798</v>
      </c>
      <c r="I283" s="6">
        <v>1.1986043990271301E-6</v>
      </c>
      <c r="J283" s="4">
        <v>0.99900690237758105</v>
      </c>
    </row>
    <row r="284" spans="1:10" x14ac:dyDescent="0.25">
      <c r="A284" s="5">
        <v>4.6164383561643803</v>
      </c>
      <c r="B284" s="6">
        <v>1.8330484280205401E-15</v>
      </c>
      <c r="C284" s="3">
        <v>0.999999999999439</v>
      </c>
      <c r="D284" s="6">
        <v>4.9747058156199599E-6</v>
      </c>
      <c r="E284" s="3">
        <v>0.99834818346368404</v>
      </c>
      <c r="F284" s="5">
        <v>3.0417522245037598</v>
      </c>
      <c r="G284" s="2">
        <v>1.80965346114021E-12</v>
      </c>
      <c r="H284" s="1">
        <v>0.99999999941731799</v>
      </c>
      <c r="I284" s="6">
        <v>2.3974357640133199E-6</v>
      </c>
      <c r="J284" s="4">
        <v>0.999004507325576</v>
      </c>
    </row>
    <row r="285" spans="1:10" x14ac:dyDescent="0.25">
      <c r="A285" s="5">
        <v>4.6219178082191803</v>
      </c>
      <c r="B285" s="6">
        <v>1.8334895502294499E-15</v>
      </c>
      <c r="C285" s="3">
        <v>0.99999999999943801</v>
      </c>
      <c r="D285" s="6">
        <v>6.2200540311152301E-6</v>
      </c>
      <c r="E285" s="3">
        <v>0.99834197370335298</v>
      </c>
      <c r="F285" s="5">
        <v>3.04996577686516</v>
      </c>
      <c r="G285" s="2">
        <v>1.81031334166404E-12</v>
      </c>
      <c r="H285" s="1">
        <v>0.99999999941550799</v>
      </c>
      <c r="I285" s="6">
        <v>5.9944128292074998E-6</v>
      </c>
      <c r="J285" s="4">
        <v>0.99899851889808899</v>
      </c>
    </row>
    <row r="286" spans="1:10" x14ac:dyDescent="0.25">
      <c r="A286" s="5">
        <v>4.6246575342465697</v>
      </c>
      <c r="B286" s="6">
        <v>5.5014863489077803E-15</v>
      </c>
      <c r="C286" s="3">
        <v>0.99999999999943201</v>
      </c>
      <c r="D286" s="6">
        <v>1.2443070044215199E-6</v>
      </c>
      <c r="E286" s="3">
        <v>0.99834073146021496</v>
      </c>
      <c r="F286" s="5">
        <v>3.0691307323750898</v>
      </c>
      <c r="G286" s="2">
        <v>1.81120946355593E-12</v>
      </c>
      <c r="H286" s="1">
        <v>0.99999999941369699</v>
      </c>
      <c r="I286" s="6">
        <v>1.07934024911238E-5</v>
      </c>
      <c r="J286" s="4">
        <v>0.99898773636317695</v>
      </c>
    </row>
    <row r="287" spans="1:10" x14ac:dyDescent="0.25">
      <c r="A287" s="5">
        <v>4.6301369863013697</v>
      </c>
      <c r="B287" s="6">
        <v>3.6691451093823102E-15</v>
      </c>
      <c r="C287" s="3">
        <v>0.99999999999942801</v>
      </c>
      <c r="D287" s="6">
        <v>3.7337553551838998E-6</v>
      </c>
      <c r="E287" s="3">
        <v>0.99833700390712199</v>
      </c>
      <c r="F287" s="5">
        <v>3.0718685831622201</v>
      </c>
      <c r="G287" s="2">
        <v>1.81142702803289E-12</v>
      </c>
      <c r="H287" s="1">
        <v>0.999999999411885</v>
      </c>
      <c r="I287" s="6">
        <v>1.1996581951573499E-6</v>
      </c>
      <c r="J287" s="4">
        <v>0.99898653792007097</v>
      </c>
    </row>
    <row r="288" spans="1:10" x14ac:dyDescent="0.25">
      <c r="A288" s="5">
        <v>4.63835616438356</v>
      </c>
      <c r="B288" s="6">
        <v>1.83501554986275E-15</v>
      </c>
      <c r="C288" s="3">
        <v>0.99999999999942701</v>
      </c>
      <c r="D288" s="3">
        <v>0</v>
      </c>
      <c r="E288" s="3">
        <v>0.99833700390712199</v>
      </c>
      <c r="F288" s="5">
        <v>3.07460643394935</v>
      </c>
      <c r="G288" s="2">
        <v>1.8116405779353599E-12</v>
      </c>
      <c r="H288" s="1">
        <v>0.999999999410074</v>
      </c>
      <c r="I288" s="6">
        <v>1.1997405965887301E-6</v>
      </c>
      <c r="J288" s="4">
        <v>0.99898533939608503</v>
      </c>
    </row>
    <row r="289" spans="1:10" x14ac:dyDescent="0.25">
      <c r="A289" s="5">
        <v>4.6493150684931503</v>
      </c>
      <c r="B289" s="6">
        <v>1.8356167876335701E-15</v>
      </c>
      <c r="C289" s="3">
        <v>0.99999999999942502</v>
      </c>
      <c r="D289" s="6">
        <v>4.9804940773713803E-6</v>
      </c>
      <c r="E289" s="3">
        <v>0.99833203170796903</v>
      </c>
      <c r="F289" s="5">
        <v>3.0773442847364798</v>
      </c>
      <c r="G289" s="2">
        <v>1.8121976500858599E-12</v>
      </c>
      <c r="H289" s="1">
        <v>0.99999999940826201</v>
      </c>
      <c r="I289" s="6">
        <v>2.39963539494948E-6</v>
      </c>
      <c r="J289" s="4">
        <v>0.99898294219838202</v>
      </c>
    </row>
    <row r="290" spans="1:10" x14ac:dyDescent="0.25">
      <c r="A290" s="5">
        <v>4.6547945205479504</v>
      </c>
      <c r="B290" s="6">
        <v>1.8357256696284299E-15</v>
      </c>
      <c r="C290" s="3">
        <v>0.99999999999942302</v>
      </c>
      <c r="D290" s="6">
        <v>2.4908263681023799E-6</v>
      </c>
      <c r="E290" s="3">
        <v>0.99832954503931703</v>
      </c>
      <c r="F290" s="5">
        <v>3.0800821355236101</v>
      </c>
      <c r="G290" s="2">
        <v>1.81246160256547E-12</v>
      </c>
      <c r="H290" s="1">
        <v>0.99999999940644901</v>
      </c>
      <c r="I290" s="6">
        <v>1.1999153068898699E-6</v>
      </c>
      <c r="J290" s="4">
        <v>0.99898174350417701</v>
      </c>
    </row>
    <row r="291" spans="1:10" x14ac:dyDescent="0.25">
      <c r="A291" s="5">
        <v>4.6602739726027398</v>
      </c>
      <c r="B291" s="6">
        <v>1.8362631592277902E-15</v>
      </c>
      <c r="C291" s="3">
        <v>0.99999999999942102</v>
      </c>
      <c r="D291" s="6">
        <v>1.2456272037563601E-6</v>
      </c>
      <c r="E291" s="3">
        <v>0.99832830149365204</v>
      </c>
      <c r="F291" s="5">
        <v>3.08555783709788</v>
      </c>
      <c r="G291" s="2">
        <v>1.8135467778016901E-12</v>
      </c>
      <c r="H291" s="1">
        <v>0.99999999940463602</v>
      </c>
      <c r="I291" s="6">
        <v>7.2011302422185698E-6</v>
      </c>
      <c r="J291" s="4">
        <v>0.99897454973243405</v>
      </c>
    </row>
    <row r="292" spans="1:10" x14ac:dyDescent="0.25">
      <c r="A292" s="5">
        <v>4.6630136986301398</v>
      </c>
      <c r="B292" s="6">
        <v>1.8364986571372198E-15</v>
      </c>
      <c r="C292" s="3">
        <v>0.99999999999941902</v>
      </c>
      <c r="D292" s="6">
        <v>1.24576937391698E-6</v>
      </c>
      <c r="E292" s="3">
        <v>0.998327057807603</v>
      </c>
      <c r="F292" s="5">
        <v>3.09377138945927</v>
      </c>
      <c r="G292" s="2">
        <v>1.81407696319456E-12</v>
      </c>
      <c r="H292" s="1">
        <v>0.99999999940282103</v>
      </c>
      <c r="I292" s="6">
        <v>3.6022280117068601E-6</v>
      </c>
      <c r="J292" s="4">
        <v>0.99897095120481005</v>
      </c>
    </row>
    <row r="293" spans="1:10" x14ac:dyDescent="0.25">
      <c r="A293" s="5">
        <v>4.6684931506849301</v>
      </c>
      <c r="B293" s="6">
        <v>1.8366138176261E-15</v>
      </c>
      <c r="C293" s="3">
        <v>0.99999999999941702</v>
      </c>
      <c r="D293" s="6">
        <v>3.73816679417036E-6</v>
      </c>
      <c r="E293" s="3">
        <v>0.99832332590152095</v>
      </c>
      <c r="F293" s="5">
        <v>3.0992470910335399</v>
      </c>
      <c r="G293" s="2">
        <v>1.8141912619035899E-12</v>
      </c>
      <c r="H293" s="1">
        <v>0.99999999940100703</v>
      </c>
      <c r="I293" s="6">
        <v>1.2008730355247599E-6</v>
      </c>
      <c r="J293" s="4">
        <v>0.99896975156825096</v>
      </c>
    </row>
    <row r="294" spans="1:10" x14ac:dyDescent="0.25">
      <c r="A294" s="5">
        <v>4.6712328767123301</v>
      </c>
      <c r="B294" s="6">
        <v>3.6744891482654996E-15</v>
      </c>
      <c r="C294" s="3">
        <v>0.99999999999941402</v>
      </c>
      <c r="D294" s="3">
        <v>0</v>
      </c>
      <c r="E294" s="3">
        <v>0.99832332590152095</v>
      </c>
      <c r="F294" s="5">
        <v>3.1047227926078</v>
      </c>
      <c r="G294" s="2">
        <v>1.8145028125719801E-12</v>
      </c>
      <c r="H294" s="1">
        <v>0.99999999939919304</v>
      </c>
      <c r="I294" s="6">
        <v>4.8039865977623098E-6</v>
      </c>
      <c r="J294" s="4">
        <v>0.99896495254248097</v>
      </c>
    </row>
    <row r="295" spans="1:10" x14ac:dyDescent="0.25">
      <c r="A295" s="5">
        <v>4.6767123287671204</v>
      </c>
      <c r="B295" s="6">
        <v>1.8375120366378999E-15</v>
      </c>
      <c r="C295" s="3">
        <v>0.99999999999941203</v>
      </c>
      <c r="D295" s="6">
        <v>1.24651398191638E-6</v>
      </c>
      <c r="E295" s="3">
        <v>0.99832208147831303</v>
      </c>
      <c r="F295" s="5">
        <v>3.1156741957563301</v>
      </c>
      <c r="G295" s="2">
        <v>1.81474637056213E-12</v>
      </c>
      <c r="H295" s="1">
        <v>0.99999999939737805</v>
      </c>
      <c r="I295" s="6">
        <v>2.4022422149333101E-6</v>
      </c>
      <c r="J295" s="4">
        <v>0.99896255278958301</v>
      </c>
    </row>
    <row r="296" spans="1:10" x14ac:dyDescent="0.25">
      <c r="A296" s="5">
        <v>4.72328767123288</v>
      </c>
      <c r="B296" s="6">
        <v>3.6786390323005499E-15</v>
      </c>
      <c r="C296" s="3">
        <v>0.99999999999940803</v>
      </c>
      <c r="D296" s="6">
        <v>2.36950924796301E-5</v>
      </c>
      <c r="E296" s="3">
        <v>0.99829842642452304</v>
      </c>
      <c r="F296" s="5">
        <v>3.1211498973306</v>
      </c>
      <c r="G296" s="2">
        <v>1.8153866380114001E-12</v>
      </c>
      <c r="H296" s="1">
        <v>0.99999999939556306</v>
      </c>
      <c r="I296" s="6">
        <v>2.4025551885757598E-6</v>
      </c>
      <c r="J296" s="4">
        <v>0.99896015272980099</v>
      </c>
    </row>
    <row r="297" spans="1:10" x14ac:dyDescent="0.25">
      <c r="A297" s="5">
        <v>4.7260273972602702</v>
      </c>
      <c r="B297" s="6">
        <v>1.8395852857601701E-15</v>
      </c>
      <c r="C297" s="3">
        <v>0.99999999999940603</v>
      </c>
      <c r="D297" s="6">
        <v>2.4957246740567999E-6</v>
      </c>
      <c r="E297" s="3">
        <v>0.99829593494961699</v>
      </c>
      <c r="F297" s="5">
        <v>3.1238877481177298</v>
      </c>
      <c r="G297" s="2">
        <v>1.8156571934387399E-12</v>
      </c>
      <c r="H297" s="1">
        <v>0.99999999939374695</v>
      </c>
      <c r="I297" s="6">
        <v>2.4031490816446001E-6</v>
      </c>
      <c r="J297" s="4">
        <v>0.99895775208251203</v>
      </c>
    </row>
    <row r="298" spans="1:10" x14ac:dyDescent="0.25">
      <c r="A298" s="5">
        <v>4.75068493150685</v>
      </c>
      <c r="B298" s="6">
        <v>1.8408738369993301E-15</v>
      </c>
      <c r="C298" s="3">
        <v>0.99999999999940403</v>
      </c>
      <c r="D298" s="6">
        <v>1.6227822467785001E-5</v>
      </c>
      <c r="E298" s="3">
        <v>0.99827973491186095</v>
      </c>
      <c r="F298" s="5">
        <v>3.14031485284052</v>
      </c>
      <c r="G298" s="2">
        <v>1.8162652237482299E-12</v>
      </c>
      <c r="H298" s="1">
        <v>0.99999999939193096</v>
      </c>
      <c r="I298" s="6">
        <v>6.00907511394281E-6</v>
      </c>
      <c r="J298" s="4">
        <v>0.99895174928838004</v>
      </c>
    </row>
    <row r="299" spans="1:10" x14ac:dyDescent="0.25">
      <c r="A299" s="5">
        <v>4.7698630136986298</v>
      </c>
      <c r="B299" s="6">
        <v>1.84220666443403E-15</v>
      </c>
      <c r="C299" s="3">
        <v>0.99999999999940303</v>
      </c>
      <c r="D299" s="6">
        <v>9.9920218895248202E-6</v>
      </c>
      <c r="E299" s="3">
        <v>0.99826976012873203</v>
      </c>
      <c r="F299" s="5">
        <v>3.16495550992471</v>
      </c>
      <c r="G299" s="2">
        <v>1.81706024982667E-12</v>
      </c>
      <c r="H299" s="1">
        <v>0.99999999939011397</v>
      </c>
      <c r="I299" s="6">
        <v>1.20232185034258E-5</v>
      </c>
      <c r="J299" s="4">
        <v>0.99893973874542696</v>
      </c>
    </row>
    <row r="300" spans="1:10" x14ac:dyDescent="0.25">
      <c r="A300" s="5">
        <v>4.7726027397260298</v>
      </c>
      <c r="B300" s="6">
        <v>1.8423347396403899E-15</v>
      </c>
      <c r="C300" s="3">
        <v>0.99999999999940103</v>
      </c>
      <c r="D300" s="3">
        <v>0</v>
      </c>
      <c r="E300" s="3">
        <v>0.99826976012873203</v>
      </c>
      <c r="F300" s="5">
        <v>3.1704312114989701</v>
      </c>
      <c r="G300" s="2">
        <v>1.81742729112301E-12</v>
      </c>
      <c r="H300" s="1">
        <v>0.99999999938829598</v>
      </c>
      <c r="I300" s="3">
        <v>0</v>
      </c>
      <c r="J300" s="4">
        <v>0.99893973874542696</v>
      </c>
    </row>
    <row r="301" spans="1:10" x14ac:dyDescent="0.25">
      <c r="A301" s="5">
        <v>4.7835616438356201</v>
      </c>
      <c r="B301" s="6">
        <v>1.8428072131143201E-15</v>
      </c>
      <c r="C301" s="3">
        <v>0.99999999999939904</v>
      </c>
      <c r="D301" s="6">
        <v>3.7493233385212598E-6</v>
      </c>
      <c r="E301" s="3">
        <v>0.99826601729963804</v>
      </c>
      <c r="F301" s="5">
        <v>3.18412046543463</v>
      </c>
      <c r="G301" s="2">
        <v>1.81790305257145E-12</v>
      </c>
      <c r="H301" s="1">
        <v>0.99999999938647799</v>
      </c>
      <c r="I301" s="6">
        <v>4.8111720340553703E-6</v>
      </c>
      <c r="J301" s="4">
        <v>0.99893493268605305</v>
      </c>
    </row>
    <row r="302" spans="1:10" x14ac:dyDescent="0.25">
      <c r="A302" s="5">
        <v>4.7945205479452104</v>
      </c>
      <c r="B302" s="6">
        <v>1.84347279477688E-15</v>
      </c>
      <c r="C302" s="3">
        <v>0.99999999999939704</v>
      </c>
      <c r="D302" s="6">
        <v>6.2503724867185201E-6</v>
      </c>
      <c r="E302" s="3">
        <v>0.998259777784689</v>
      </c>
      <c r="F302" s="5">
        <v>3.21971252566735</v>
      </c>
      <c r="G302" s="2">
        <v>1.8195521826354299E-12</v>
      </c>
      <c r="H302" s="1">
        <v>0.999999999384659</v>
      </c>
      <c r="I302" s="6">
        <v>1.2033309522038E-5</v>
      </c>
      <c r="J302" s="4">
        <v>0.99892291226513896</v>
      </c>
    </row>
    <row r="303" spans="1:10" x14ac:dyDescent="0.25">
      <c r="A303" s="5">
        <v>4.8054794520547901</v>
      </c>
      <c r="B303" s="6">
        <v>3.6878852759874497E-15</v>
      </c>
      <c r="C303" s="3">
        <v>0.99999999999939304</v>
      </c>
      <c r="D303" s="6">
        <v>2.5007404555802099E-6</v>
      </c>
      <c r="E303" s="3">
        <v>0.998257281399199</v>
      </c>
      <c r="F303" s="5">
        <v>3.2388774811772798</v>
      </c>
      <c r="G303" s="2">
        <v>1.8204728666860499E-12</v>
      </c>
      <c r="H303" s="1">
        <v>0.99999999938283801</v>
      </c>
      <c r="I303" s="6">
        <v>7.22467189292271E-6</v>
      </c>
      <c r="J303" s="4">
        <v>0.99891569540092096</v>
      </c>
    </row>
    <row r="304" spans="1:10" x14ac:dyDescent="0.25">
      <c r="A304" s="5">
        <v>4.8191780821917796</v>
      </c>
      <c r="B304" s="6">
        <v>1.8444873623220699E-15</v>
      </c>
      <c r="C304" s="3">
        <v>0.99999999999939204</v>
      </c>
      <c r="D304" s="6">
        <v>8.7553737918352104E-6</v>
      </c>
      <c r="E304" s="3">
        <v>0.99824854132182095</v>
      </c>
      <c r="F304" s="5">
        <v>3.2416153319644101</v>
      </c>
      <c r="G304" s="2">
        <v>1.82069273270476E-12</v>
      </c>
      <c r="H304" s="1">
        <v>0.99999999938101802</v>
      </c>
      <c r="I304" s="3">
        <v>0</v>
      </c>
      <c r="J304" s="4">
        <v>0.99891569540092096</v>
      </c>
    </row>
    <row r="305" spans="1:10" x14ac:dyDescent="0.25">
      <c r="A305" s="5">
        <v>4.8219178082191796</v>
      </c>
      <c r="B305" s="6">
        <v>1.84471792531569E-15</v>
      </c>
      <c r="C305" s="3">
        <v>0.99999999999939004</v>
      </c>
      <c r="D305" s="3">
        <v>0</v>
      </c>
      <c r="E305" s="3">
        <v>0.99824854132182095</v>
      </c>
      <c r="F305" s="5">
        <v>3.2580424366871998</v>
      </c>
      <c r="G305" s="2">
        <v>1.82132476519569E-12</v>
      </c>
      <c r="H305" s="1">
        <v>0.99999999937919604</v>
      </c>
      <c r="I305" s="6">
        <v>6.0228684085983501E-6</v>
      </c>
      <c r="J305" s="4">
        <v>0.99890967908125405</v>
      </c>
    </row>
    <row r="306" spans="1:10" x14ac:dyDescent="0.25">
      <c r="A306" s="5">
        <v>4.8328767123287699</v>
      </c>
      <c r="B306" s="6">
        <v>1.8453671149228202E-15</v>
      </c>
      <c r="C306" s="3">
        <v>0.99999999999938805</v>
      </c>
      <c r="D306" s="6">
        <v>6.2567881696799698E-6</v>
      </c>
      <c r="E306" s="3">
        <v>0.99824229551169696</v>
      </c>
      <c r="F306" s="5">
        <v>3.26351813826146</v>
      </c>
      <c r="G306" s="2">
        <v>1.82217307689438E-12</v>
      </c>
      <c r="H306" s="1">
        <v>0.99999999937737405</v>
      </c>
      <c r="I306" s="6">
        <v>9.6407773344671897E-6</v>
      </c>
      <c r="J306" s="4">
        <v>0.99890004886188299</v>
      </c>
    </row>
    <row r="307" spans="1:10" x14ac:dyDescent="0.25">
      <c r="A307" s="5">
        <v>4.8438356164383602</v>
      </c>
      <c r="B307" s="6">
        <v>1.8456206081139599E-15</v>
      </c>
      <c r="C307" s="3">
        <v>0.99999999999938605</v>
      </c>
      <c r="D307" s="6">
        <v>2.5034625063700602E-6</v>
      </c>
      <c r="E307" s="3">
        <v>0.99823979645266603</v>
      </c>
      <c r="F307" s="5">
        <v>3.2772073921971301</v>
      </c>
      <c r="G307" s="2">
        <v>1.82416632114387E-12</v>
      </c>
      <c r="H307" s="1">
        <v>0.99999999937554995</v>
      </c>
      <c r="I307" s="6">
        <v>9.6466758704449907E-6</v>
      </c>
      <c r="J307" s="4">
        <v>0.998890412843362</v>
      </c>
    </row>
    <row r="308" spans="1:10" x14ac:dyDescent="0.25">
      <c r="A308" s="5">
        <v>4.8465753424657496</v>
      </c>
      <c r="B308" s="6">
        <v>1.84564910036662E-15</v>
      </c>
      <c r="C308" s="3">
        <v>0.99999999999938405</v>
      </c>
      <c r="D308" s="6">
        <v>1.25181584283564E-6</v>
      </c>
      <c r="E308" s="3">
        <v>0.99823854684105595</v>
      </c>
      <c r="F308" s="5">
        <v>3.2799452429842599</v>
      </c>
      <c r="G308" s="2">
        <v>1.8245889164288399E-12</v>
      </c>
      <c r="H308" s="1">
        <v>0.99999999937372497</v>
      </c>
      <c r="I308" s="6">
        <v>1.2062357139625799E-6</v>
      </c>
      <c r="J308" s="4">
        <v>0.99888920794679803</v>
      </c>
    </row>
    <row r="309" spans="1:10" x14ac:dyDescent="0.25">
      <c r="A309" s="5">
        <v>4.86027397260274</v>
      </c>
      <c r="B309" s="6">
        <v>1.8464200807822299E-15</v>
      </c>
      <c r="C309" s="3">
        <v>0.99999999999938205</v>
      </c>
      <c r="D309" s="6">
        <v>6.26033781347501E-6</v>
      </c>
      <c r="E309" s="3">
        <v>0.99823229755009601</v>
      </c>
      <c r="F309" s="5">
        <v>3.2854209445585201</v>
      </c>
      <c r="G309" s="2">
        <v>1.8249449672879101E-12</v>
      </c>
      <c r="H309" s="1">
        <v>0.99999999937189998</v>
      </c>
      <c r="I309" s="6">
        <v>3.6195280803742001E-6</v>
      </c>
      <c r="J309" s="4">
        <v>0.99888559244580399</v>
      </c>
    </row>
    <row r="310" spans="1:10" x14ac:dyDescent="0.25">
      <c r="A310" s="5">
        <v>4.8657534246575302</v>
      </c>
      <c r="B310" s="6">
        <v>1.8465181095289E-15</v>
      </c>
      <c r="C310" s="3">
        <v>0.99999999999938005</v>
      </c>
      <c r="D310" s="6">
        <v>1.25233938497106E-6</v>
      </c>
      <c r="E310" s="3">
        <v>0.99823104742525703</v>
      </c>
      <c r="F310" s="5">
        <v>3.2881587953456499</v>
      </c>
      <c r="G310" s="2">
        <v>1.8252418028351602E-12</v>
      </c>
      <c r="H310" s="1">
        <v>0.999999999370075</v>
      </c>
      <c r="I310" s="6">
        <v>1.2066684557654701E-6</v>
      </c>
      <c r="J310" s="4">
        <v>0.99888438712279604</v>
      </c>
    </row>
    <row r="311" spans="1:10" x14ac:dyDescent="0.25">
      <c r="A311" s="5">
        <v>4.8767123287671197</v>
      </c>
      <c r="B311" s="6">
        <v>1.8469151271024698E-15</v>
      </c>
      <c r="C311" s="3">
        <v>0.99999999999937905</v>
      </c>
      <c r="D311" s="6">
        <v>7.5153660500770101E-6</v>
      </c>
      <c r="E311" s="3">
        <v>0.99822354538172298</v>
      </c>
      <c r="F311" s="5">
        <v>3.29911019849418</v>
      </c>
      <c r="G311" s="2">
        <v>3.6516491829376603E-12</v>
      </c>
      <c r="H311" s="1">
        <v>0.99999999936642303</v>
      </c>
      <c r="I311" s="6">
        <v>3.62022604836164E-6</v>
      </c>
      <c r="J311" s="4">
        <v>0.99888077094206396</v>
      </c>
    </row>
    <row r="312" spans="1:10" x14ac:dyDescent="0.25">
      <c r="A312" s="5">
        <v>4.8849315068493198</v>
      </c>
      <c r="B312" s="6">
        <v>3.6956861166946198E-15</v>
      </c>
      <c r="C312" s="3">
        <v>0.99999999999937506</v>
      </c>
      <c r="D312" s="6">
        <v>6.2649266733840401E-6</v>
      </c>
      <c r="E312" s="3">
        <v>0.99821729160399797</v>
      </c>
      <c r="F312" s="5">
        <v>3.31006160164271</v>
      </c>
      <c r="G312" s="2">
        <v>1.8262325695338401E-12</v>
      </c>
      <c r="H312" s="1">
        <v>0.99999999936459705</v>
      </c>
      <c r="I312" s="6">
        <v>3.62065583364626E-6</v>
      </c>
      <c r="J312" s="4">
        <v>0.99887715434512103</v>
      </c>
    </row>
    <row r="313" spans="1:10" x14ac:dyDescent="0.25">
      <c r="A313" s="5">
        <v>4.8958904109589003</v>
      </c>
      <c r="B313" s="6">
        <v>1.8488267999699198E-15</v>
      </c>
      <c r="C313" s="3">
        <v>0.99999999999937295</v>
      </c>
      <c r="D313" s="6">
        <v>8.7753703085866696E-6</v>
      </c>
      <c r="E313" s="3">
        <v>0.99820853191604997</v>
      </c>
      <c r="F313" s="5">
        <v>3.3155373032169702</v>
      </c>
      <c r="G313" s="2">
        <v>1.8263611183167601E-12</v>
      </c>
      <c r="H313" s="1">
        <v>0.99999999936277095</v>
      </c>
      <c r="I313" s="6">
        <v>1.20693876992759E-6</v>
      </c>
      <c r="J313" s="4">
        <v>0.99887594876228503</v>
      </c>
    </row>
    <row r="314" spans="1:10" x14ac:dyDescent="0.25">
      <c r="A314" s="5">
        <v>4.8986301369863003</v>
      </c>
      <c r="B314" s="6">
        <v>1.8492778460241702E-15</v>
      </c>
      <c r="C314" s="3">
        <v>0.99999999999937095</v>
      </c>
      <c r="D314" s="3">
        <v>0</v>
      </c>
      <c r="E314" s="3">
        <v>0.99820853191604997</v>
      </c>
      <c r="F314" s="5">
        <v>3.3374401095140298</v>
      </c>
      <c r="G314" s="2">
        <v>1.8273311506336501E-12</v>
      </c>
      <c r="H314" s="1">
        <v>0.99999999936094397</v>
      </c>
      <c r="I314" s="6">
        <v>1.44873403074848E-5</v>
      </c>
      <c r="J314" s="4">
        <v>0.99886147781131296</v>
      </c>
    </row>
    <row r="315" spans="1:10" x14ac:dyDescent="0.25">
      <c r="A315" s="5">
        <v>4.9068493150684898</v>
      </c>
      <c r="B315" s="6">
        <v>1.8495493561993099E-15</v>
      </c>
      <c r="C315" s="3">
        <v>0.99999999999936895</v>
      </c>
      <c r="D315" s="6">
        <v>3.7625410799473801E-6</v>
      </c>
      <c r="E315" s="3">
        <v>0.99820477612250802</v>
      </c>
      <c r="F315" s="5">
        <v>3.3483915126625599</v>
      </c>
      <c r="G315" s="2">
        <v>3.6552449856322703E-12</v>
      </c>
      <c r="H315" s="1">
        <v>0.99999999935728801</v>
      </c>
      <c r="I315" s="6">
        <v>1.2077117817772101E-6</v>
      </c>
      <c r="J315" s="4">
        <v>0.99886027147526601</v>
      </c>
    </row>
    <row r="316" spans="1:10" x14ac:dyDescent="0.25">
      <c r="A316" s="5">
        <v>4.9205479452054801</v>
      </c>
      <c r="B316" s="6">
        <v>1.85084693928959E-15</v>
      </c>
      <c r="C316" s="3">
        <v>0.99999999999936795</v>
      </c>
      <c r="D316" s="6">
        <v>1.1291677935717799E-5</v>
      </c>
      <c r="E316" s="3">
        <v>0.99819350477929902</v>
      </c>
      <c r="F316" s="5">
        <v>3.3511293634496901</v>
      </c>
      <c r="G316" s="2">
        <v>1.82798676741624E-12</v>
      </c>
      <c r="H316" s="1">
        <v>0.99999999935546002</v>
      </c>
      <c r="I316" s="6">
        <v>1.20777962919565E-6</v>
      </c>
      <c r="J316" s="4">
        <v>0.998859065072907</v>
      </c>
    </row>
    <row r="317" spans="1:10" x14ac:dyDescent="0.25">
      <c r="A317" s="5">
        <v>4.9397260273972599</v>
      </c>
      <c r="B317" s="6">
        <v>1.8520704584757401E-15</v>
      </c>
      <c r="C317" s="3">
        <v>0.99999999999936595</v>
      </c>
      <c r="D317" s="6">
        <v>7.5319766423306696E-6</v>
      </c>
      <c r="E317" s="3">
        <v>0.99818598643745005</v>
      </c>
      <c r="F317" s="5">
        <v>3.3757700205338801</v>
      </c>
      <c r="G317" s="2">
        <v>1.8287415973395899E-12</v>
      </c>
      <c r="H317" s="1">
        <v>0.99999999935363204</v>
      </c>
      <c r="I317" s="6">
        <v>1.08723900505646E-5</v>
      </c>
      <c r="J317" s="4">
        <v>0.99884820514658201</v>
      </c>
    </row>
    <row r="318" spans="1:10" x14ac:dyDescent="0.25">
      <c r="A318" s="5">
        <v>4.9506849315068502</v>
      </c>
      <c r="B318" s="6">
        <v>1.85273767206629E-15</v>
      </c>
      <c r="C318" s="3">
        <v>0.99999999999936395</v>
      </c>
      <c r="D318" s="6">
        <v>7.53549541007681E-6</v>
      </c>
      <c r="E318" s="3">
        <v>0.99817846463987103</v>
      </c>
      <c r="F318" s="5">
        <v>3.38124572210815</v>
      </c>
      <c r="G318" s="2">
        <v>1.82898767196275E-12</v>
      </c>
      <c r="H318" s="1">
        <v>0.99999999935180295</v>
      </c>
      <c r="I318" s="6">
        <v>2.4166801727350702E-6</v>
      </c>
      <c r="J318" s="4">
        <v>0.998845791252846</v>
      </c>
    </row>
    <row r="319" spans="1:10" x14ac:dyDescent="0.25">
      <c r="A319" s="5">
        <v>4.9643835616438396</v>
      </c>
      <c r="B319" s="6">
        <v>1.8535695262656598E-15</v>
      </c>
      <c r="C319" s="3">
        <v>0.99999999999936195</v>
      </c>
      <c r="D319" s="6">
        <v>1.25638444050504E-5</v>
      </c>
      <c r="E319" s="3">
        <v>0.99816592375973401</v>
      </c>
      <c r="F319" s="5">
        <v>3.3839835728952798</v>
      </c>
      <c r="G319" s="2">
        <v>1.82909477666815E-12</v>
      </c>
      <c r="H319" s="1">
        <v>0.99999999934997397</v>
      </c>
      <c r="I319" s="3">
        <v>0</v>
      </c>
      <c r="J319" s="4">
        <v>0.998845791252846</v>
      </c>
    </row>
    <row r="320" spans="1:10" x14ac:dyDescent="0.25">
      <c r="A320" s="5">
        <v>4.9753424657534202</v>
      </c>
      <c r="B320" s="6">
        <v>1.8542207329420101E-15</v>
      </c>
      <c r="C320" s="3">
        <v>0.99999999999935996</v>
      </c>
      <c r="D320" s="6">
        <v>1.1312216055758201E-5</v>
      </c>
      <c r="E320" s="3">
        <v>0.99815463235501001</v>
      </c>
      <c r="F320" s="5">
        <v>3.4223134839151301</v>
      </c>
      <c r="G320" s="2">
        <v>1.8299620173507301E-12</v>
      </c>
      <c r="H320" s="1">
        <v>0.99999999934814399</v>
      </c>
      <c r="I320" s="6">
        <v>1.08783778928151E-5</v>
      </c>
      <c r="J320" s="4">
        <v>0.99883492548997299</v>
      </c>
    </row>
    <row r="321" spans="1:10" x14ac:dyDescent="0.25">
      <c r="A321" s="5">
        <v>4.9780821917808202</v>
      </c>
      <c r="B321" s="6">
        <v>1.8544203462750799E-15</v>
      </c>
      <c r="C321" s="3">
        <v>0.99999999999935796</v>
      </c>
      <c r="D321" s="6">
        <v>1.2572452829102499E-6</v>
      </c>
      <c r="E321" s="3">
        <v>0.99815337743059596</v>
      </c>
      <c r="F321" s="5">
        <v>3.44421629021218</v>
      </c>
      <c r="G321" s="2">
        <v>1.8305797865624602E-12</v>
      </c>
      <c r="H321" s="1">
        <v>0.99999999934631301</v>
      </c>
      <c r="I321" s="6">
        <v>3.6272614103779101E-6</v>
      </c>
      <c r="J321" s="4">
        <v>0.99883130246116403</v>
      </c>
    </row>
    <row r="322" spans="1:10" x14ac:dyDescent="0.25">
      <c r="A322" s="5">
        <v>4.9835616438356203</v>
      </c>
      <c r="B322" s="6">
        <v>1.8547177922442401E-15</v>
      </c>
      <c r="C322" s="3">
        <v>0.99999999999935596</v>
      </c>
      <c r="D322" s="6">
        <v>3.7724123479131698E-6</v>
      </c>
      <c r="E322" s="3">
        <v>0.99814961199157204</v>
      </c>
      <c r="F322" s="5">
        <v>3.46064339493498</v>
      </c>
      <c r="G322" s="2">
        <v>1.8318051065955198E-12</v>
      </c>
      <c r="H322" s="1">
        <v>0.99999999934448103</v>
      </c>
      <c r="I322" s="6">
        <v>1.0885747549726101E-5</v>
      </c>
      <c r="J322" s="4">
        <v>0.99882042949494099</v>
      </c>
    </row>
    <row r="323" spans="1:10" x14ac:dyDescent="0.25">
      <c r="A323" s="5">
        <v>4.9945205479452097</v>
      </c>
      <c r="B323" s="6">
        <v>1.8555066679839798E-15</v>
      </c>
      <c r="C323" s="3">
        <v>0.99999999999935496</v>
      </c>
      <c r="D323" s="6">
        <v>2.5152972264329399E-6</v>
      </c>
      <c r="E323" s="3">
        <v>0.99814710135177898</v>
      </c>
      <c r="F323" s="5">
        <v>3.4715947980834998</v>
      </c>
      <c r="G323" s="2">
        <v>1.8318620572642499E-12</v>
      </c>
      <c r="H323" s="1">
        <v>0.99999999934264905</v>
      </c>
      <c r="I323" s="3">
        <v>0</v>
      </c>
      <c r="J323" s="4">
        <v>0.99882042949494099</v>
      </c>
    </row>
    <row r="324" spans="1:10" x14ac:dyDescent="0.25">
      <c r="A324" s="5">
        <v>5</v>
      </c>
      <c r="B324" s="6">
        <v>1.8556268291225701E-15</v>
      </c>
      <c r="C324" s="3">
        <v>0.99999999999935296</v>
      </c>
      <c r="D324" s="3">
        <v>0</v>
      </c>
      <c r="E324" s="3">
        <v>0.99814710135177898</v>
      </c>
      <c r="F324" s="5">
        <v>3.4743326488706399</v>
      </c>
      <c r="G324" s="2">
        <v>1.8321391698894098E-12</v>
      </c>
      <c r="H324" s="1">
        <v>0.99999999934081696</v>
      </c>
      <c r="I324" s="6">
        <v>3.6303086820752501E-6</v>
      </c>
      <c r="J324" s="4">
        <v>0.99881680347504498</v>
      </c>
    </row>
    <row r="325" spans="1:10" x14ac:dyDescent="0.25">
      <c r="A325" s="5">
        <v>5.0054794520547903</v>
      </c>
      <c r="B325" s="6">
        <v>1.8557031808897199E-15</v>
      </c>
      <c r="C325" s="3">
        <v>0.99999999999935096</v>
      </c>
      <c r="D325" s="6">
        <v>1.2578403806018601E-6</v>
      </c>
      <c r="E325" s="3">
        <v>0.99814584584283905</v>
      </c>
      <c r="F325" s="5">
        <v>3.4770704996577702</v>
      </c>
      <c r="G325" s="2">
        <v>1.8330603916593401E-12</v>
      </c>
      <c r="H325" s="1">
        <v>0.99999999933898398</v>
      </c>
      <c r="I325" s="6">
        <v>3.6307572344170101E-6</v>
      </c>
      <c r="J325" s="4">
        <v>0.99881317702029404</v>
      </c>
    </row>
    <row r="326" spans="1:10" x14ac:dyDescent="0.25">
      <c r="A326" s="5">
        <v>5.0082191780821903</v>
      </c>
      <c r="B326" s="6">
        <v>1.8557712831125299E-15</v>
      </c>
      <c r="C326" s="3">
        <v>0.99999999999934897</v>
      </c>
      <c r="D326" s="6">
        <v>2.5158067212640399E-6</v>
      </c>
      <c r="E326" s="3">
        <v>0.99814333470396999</v>
      </c>
      <c r="F326" s="5">
        <v>3.4798083504449</v>
      </c>
      <c r="G326" s="2">
        <v>1.8332492029068298E-12</v>
      </c>
      <c r="H326" s="1">
        <v>0.999999999337151</v>
      </c>
      <c r="I326" s="6">
        <v>1.21045800368855E-6</v>
      </c>
      <c r="J326" s="4">
        <v>0.99881196799962102</v>
      </c>
    </row>
    <row r="327" spans="1:10" x14ac:dyDescent="0.25">
      <c r="A327" s="5">
        <v>5.0109589041095903</v>
      </c>
      <c r="B327" s="6">
        <v>1.8559114952769801E-15</v>
      </c>
      <c r="C327" s="3">
        <v>0.99999999999934697</v>
      </c>
      <c r="D327" s="6">
        <v>1.2580530781929599E-6</v>
      </c>
      <c r="E327" s="3">
        <v>0.99814207898746499</v>
      </c>
      <c r="F327" s="5">
        <v>3.4880219028063002</v>
      </c>
      <c r="G327" s="2">
        <v>1.8334370927133699E-12</v>
      </c>
      <c r="H327" s="1">
        <v>0.99999999933531702</v>
      </c>
      <c r="I327" s="6">
        <v>3.6317269323275199E-6</v>
      </c>
      <c r="J327" s="4">
        <v>0.99880834059388302</v>
      </c>
    </row>
    <row r="328" spans="1:10" x14ac:dyDescent="0.25">
      <c r="A328" s="5">
        <v>5.0164383561643797</v>
      </c>
      <c r="B328" s="6">
        <v>1.8560631506521701E-15</v>
      </c>
      <c r="C328" s="3">
        <v>0.99999999999934497</v>
      </c>
      <c r="D328" s="6">
        <v>1.2581119232856E-6</v>
      </c>
      <c r="E328" s="3">
        <v>0.99814082321380404</v>
      </c>
      <c r="F328" s="5">
        <v>3.5099247091033501</v>
      </c>
      <c r="G328" s="2">
        <v>5.50354307449063E-12</v>
      </c>
      <c r="H328" s="1">
        <v>0.99999999932981398</v>
      </c>
      <c r="I328" s="6">
        <v>9.68718083574111E-6</v>
      </c>
      <c r="J328" s="4">
        <v>0.99879866500373304</v>
      </c>
    </row>
    <row r="329" spans="1:10" x14ac:dyDescent="0.25">
      <c r="A329" s="5">
        <v>5.0219178082191798</v>
      </c>
      <c r="B329" s="6">
        <v>1.85617331115252E-15</v>
      </c>
      <c r="C329" s="3">
        <v>0.99999999999934297</v>
      </c>
      <c r="D329" s="6">
        <v>1.2581483002597299E-6</v>
      </c>
      <c r="E329" s="3">
        <v>0.99813956740541399</v>
      </c>
      <c r="F329" s="5">
        <v>3.5208761122518801</v>
      </c>
      <c r="G329" s="2">
        <v>1.8347735048163999E-12</v>
      </c>
      <c r="H329" s="1">
        <v>0.99999999932797901</v>
      </c>
      <c r="I329" s="3">
        <v>0</v>
      </c>
      <c r="J329" s="4">
        <v>0.99879866500373304</v>
      </c>
    </row>
    <row r="330" spans="1:10" x14ac:dyDescent="0.25">
      <c r="A330" s="5">
        <v>5.0246575342465798</v>
      </c>
      <c r="B330" s="6">
        <v>1.8569472772152701E-15</v>
      </c>
      <c r="C330" s="3">
        <v>0.99999999999934197</v>
      </c>
      <c r="D330" s="6">
        <v>1.25845314500467E-6</v>
      </c>
      <c r="E330" s="3">
        <v>0.99813831129432695</v>
      </c>
      <c r="F330" s="5">
        <v>3.5400410677618099</v>
      </c>
      <c r="G330" s="2">
        <v>1.8360157798516099E-12</v>
      </c>
      <c r="H330" s="1">
        <v>0.99999999932614303</v>
      </c>
      <c r="I330" s="6">
        <v>7.2696127235644504E-6</v>
      </c>
      <c r="J330" s="4">
        <v>0.99879140415064105</v>
      </c>
    </row>
    <row r="331" spans="1:10" x14ac:dyDescent="0.25">
      <c r="A331" s="5">
        <v>5.0356164383561604</v>
      </c>
      <c r="B331" s="6">
        <v>1.8578631144815299E-15</v>
      </c>
      <c r="C331" s="3">
        <v>0.99999999999933997</v>
      </c>
      <c r="D331" s="6">
        <v>8.8116528173887501E-6</v>
      </c>
      <c r="E331" s="3">
        <v>0.99812951608481404</v>
      </c>
      <c r="F331" s="5">
        <v>3.5427789185489398</v>
      </c>
      <c r="G331" s="2">
        <v>1.8362035589957598E-12</v>
      </c>
      <c r="H331" s="1">
        <v>0.99999999932430705</v>
      </c>
      <c r="I331" s="3">
        <v>0</v>
      </c>
      <c r="J331" s="4">
        <v>0.99879140415064105</v>
      </c>
    </row>
    <row r="332" spans="1:10" x14ac:dyDescent="0.25">
      <c r="A332" s="5">
        <v>5.0410958904109604</v>
      </c>
      <c r="B332" s="6">
        <v>1.8583227326552302E-15</v>
      </c>
      <c r="C332" s="3">
        <v>0.99999999999933797</v>
      </c>
      <c r="D332" s="6">
        <v>7.5555206458743101E-6</v>
      </c>
      <c r="E332" s="3">
        <v>0.99812197472513797</v>
      </c>
      <c r="F332" s="5">
        <v>3.5455167693360701</v>
      </c>
      <c r="G332" s="2">
        <v>1.8363814889457501E-12</v>
      </c>
      <c r="H332" s="1">
        <v>0.99999999932247097</v>
      </c>
      <c r="I332" s="6">
        <v>1.21200723780497E-6</v>
      </c>
      <c r="J332" s="4">
        <v>0.99879019360896404</v>
      </c>
    </row>
    <row r="333" spans="1:10" x14ac:dyDescent="0.25">
      <c r="A333" s="5">
        <v>5.0684931506849296</v>
      </c>
      <c r="B333" s="6">
        <v>1.85974424025558E-15</v>
      </c>
      <c r="C333" s="3">
        <v>0.99999999999933598</v>
      </c>
      <c r="D333" s="6">
        <v>1.8896121067174999E-5</v>
      </c>
      <c r="E333" s="3">
        <v>0.99810311426965903</v>
      </c>
      <c r="F333" s="5">
        <v>3.5482546201231999</v>
      </c>
      <c r="G333" s="2">
        <v>1.8365510126490901E-12</v>
      </c>
      <c r="H333" s="1">
        <v>0.99999999932063399</v>
      </c>
      <c r="I333" s="3">
        <v>0</v>
      </c>
      <c r="J333" s="4">
        <v>0.99879019360896404</v>
      </c>
    </row>
    <row r="334" spans="1:10" x14ac:dyDescent="0.25">
      <c r="A334" s="5">
        <v>5.0712328767123296</v>
      </c>
      <c r="B334" s="6">
        <v>1.8599862509877201E-15</v>
      </c>
      <c r="C334" s="3">
        <v>0.99999999999933398</v>
      </c>
      <c r="D334" s="3">
        <v>0</v>
      </c>
      <c r="E334" s="3">
        <v>0.99810311426965903</v>
      </c>
      <c r="F334" s="5">
        <v>3.5619438740588598</v>
      </c>
      <c r="G334" s="2">
        <v>1.8376430705688799E-12</v>
      </c>
      <c r="H334" s="1">
        <v>0.99999999931879602</v>
      </c>
      <c r="I334" s="6">
        <v>1.57616129809587E-5</v>
      </c>
      <c r="J334" s="4">
        <v>0.99877445118854602</v>
      </c>
    </row>
    <row r="335" spans="1:10" x14ac:dyDescent="0.25">
      <c r="A335" s="5">
        <v>5.0849315068493199</v>
      </c>
      <c r="B335" s="6">
        <v>1.8612971559717999E-15</v>
      </c>
      <c r="C335" s="3">
        <v>0.99999999999933198</v>
      </c>
      <c r="D335" s="6">
        <v>1.1346939205977499E-5</v>
      </c>
      <c r="E335" s="3">
        <v>0.99809178891855399</v>
      </c>
      <c r="F335" s="5">
        <v>3.5646817248459999</v>
      </c>
      <c r="G335" s="2">
        <v>1.8377184325209102E-12</v>
      </c>
      <c r="H335" s="1">
        <v>0.99999999931695904</v>
      </c>
      <c r="I335" s="3">
        <v>0</v>
      </c>
      <c r="J335" s="4">
        <v>0.99877445118854602</v>
      </c>
    </row>
    <row r="336" spans="1:10" x14ac:dyDescent="0.25">
      <c r="A336" s="5">
        <v>5.1013698630136997</v>
      </c>
      <c r="B336" s="6">
        <v>1.8627470022480101E-15</v>
      </c>
      <c r="C336" s="3">
        <v>0.99999999999932998</v>
      </c>
      <c r="D336" s="6">
        <v>5.0461104484822604E-6</v>
      </c>
      <c r="E336" s="3">
        <v>0.99808675244985701</v>
      </c>
      <c r="F336" s="5">
        <v>3.5728952772073899</v>
      </c>
      <c r="G336" s="2">
        <v>1.8378123626358999E-12</v>
      </c>
      <c r="H336" s="1">
        <v>0.99999999931512096</v>
      </c>
      <c r="I336" s="6">
        <v>3.63925045264012E-6</v>
      </c>
      <c r="J336" s="4">
        <v>0.99877081640478704</v>
      </c>
    </row>
    <row r="337" spans="1:10" x14ac:dyDescent="0.25">
      <c r="A337" s="5">
        <v>5.1068493150684899</v>
      </c>
      <c r="B337" s="6">
        <v>1.8632165458856701E-15</v>
      </c>
      <c r="C337" s="3">
        <v>0.99999999999932898</v>
      </c>
      <c r="D337" s="6">
        <v>2.5236006391173701E-6</v>
      </c>
      <c r="E337" s="3">
        <v>0.99808423368066901</v>
      </c>
      <c r="F337" s="5">
        <v>3.5783709787816602</v>
      </c>
      <c r="G337" s="2">
        <v>1.8381247739250099E-12</v>
      </c>
      <c r="H337" s="1">
        <v>0.99999999931328298</v>
      </c>
      <c r="I337" s="6">
        <v>2.4265537548488701E-6</v>
      </c>
      <c r="J337" s="4">
        <v>0.99876839283665197</v>
      </c>
    </row>
    <row r="338" spans="1:10" x14ac:dyDescent="0.25">
      <c r="A338" s="5">
        <v>5.1150684931506802</v>
      </c>
      <c r="B338" s="6">
        <v>1.8633986799444398E-15</v>
      </c>
      <c r="C338" s="3">
        <v>0.99999999999932698</v>
      </c>
      <c r="D338" s="6">
        <v>1.26200342136966E-6</v>
      </c>
      <c r="E338" s="3">
        <v>0.99808297409574598</v>
      </c>
      <c r="F338" s="5">
        <v>3.5838466803559199</v>
      </c>
      <c r="G338" s="2">
        <v>1.8382836578206399E-12</v>
      </c>
      <c r="H338" s="1">
        <v>0.99999999931144401</v>
      </c>
      <c r="I338" s="6">
        <v>1.2134476599895E-6</v>
      </c>
      <c r="J338" s="4">
        <v>0.99876718088421801</v>
      </c>
    </row>
    <row r="339" spans="1:10" x14ac:dyDescent="0.25">
      <c r="A339" s="5">
        <v>5.1342465753424698</v>
      </c>
      <c r="B339" s="6">
        <v>1.86379583548885E-15</v>
      </c>
      <c r="C339" s="3">
        <v>0.99999999999932498</v>
      </c>
      <c r="D339" s="6">
        <v>1.0098578991079099E-5</v>
      </c>
      <c r="E339" s="3">
        <v>0.998072894926885</v>
      </c>
      <c r="F339" s="5">
        <v>3.5865845311430502</v>
      </c>
      <c r="G339" s="2">
        <v>1.8384660243969701E-12</v>
      </c>
      <c r="H339" s="1">
        <v>0.99999999930960604</v>
      </c>
      <c r="I339" s="6">
        <v>1.2134681710502301E-6</v>
      </c>
      <c r="J339" s="4">
        <v>0.99876596891276903</v>
      </c>
    </row>
    <row r="340" spans="1:10" x14ac:dyDescent="0.25">
      <c r="A340" s="5">
        <v>5.13972602739726</v>
      </c>
      <c r="B340" s="6">
        <v>1.86442006876761E-15</v>
      </c>
      <c r="C340" s="3">
        <v>0.99999999999932299</v>
      </c>
      <c r="D340" s="6">
        <v>5.0505347670235702E-6</v>
      </c>
      <c r="E340" s="3">
        <v>0.998067854137758</v>
      </c>
      <c r="F340" s="5">
        <v>3.6002737850787101</v>
      </c>
      <c r="G340" s="2">
        <v>1.8389087834587198E-12</v>
      </c>
      <c r="H340" s="1">
        <v>0.99999999930776695</v>
      </c>
      <c r="I340" s="6">
        <v>4.8549160249703902E-6</v>
      </c>
      <c r="J340" s="4">
        <v>0.99876111999963202</v>
      </c>
    </row>
    <row r="341" spans="1:10" x14ac:dyDescent="0.25">
      <c r="A341" s="5">
        <v>5.1452054794520503</v>
      </c>
      <c r="B341" s="6">
        <v>1.86496387872287E-15</v>
      </c>
      <c r="C341" s="3">
        <v>0.99999999999932099</v>
      </c>
      <c r="D341" s="6">
        <v>3.7889340816937298E-6</v>
      </c>
      <c r="E341" s="3">
        <v>0.998064072531614</v>
      </c>
      <c r="F341" s="5">
        <v>3.6030116358658502</v>
      </c>
      <c r="G341" s="2">
        <v>1.8389688013374601E-12</v>
      </c>
      <c r="H341" s="1">
        <v>0.99999999930592798</v>
      </c>
      <c r="I341" s="3">
        <v>0</v>
      </c>
      <c r="J341" s="4">
        <v>0.99876111999963202</v>
      </c>
    </row>
    <row r="342" spans="1:10" x14ac:dyDescent="0.25">
      <c r="A342" s="5">
        <v>5.1616438356164398</v>
      </c>
      <c r="B342" s="6">
        <v>1.8652567502119899E-15</v>
      </c>
      <c r="C342" s="3">
        <v>0.99999999999931899</v>
      </c>
      <c r="D342" s="6">
        <v>1.1368953822455401E-5</v>
      </c>
      <c r="E342" s="3">
        <v>0.99805272565176295</v>
      </c>
      <c r="F342" s="5">
        <v>3.6221765913757702</v>
      </c>
      <c r="G342" s="2">
        <v>1.8401332051966899E-12</v>
      </c>
      <c r="H342" s="1">
        <v>0.99999999930408801</v>
      </c>
      <c r="I342" s="6">
        <v>1.09266521799002E-5</v>
      </c>
      <c r="J342" s="4">
        <v>0.99875020694388505</v>
      </c>
    </row>
    <row r="343" spans="1:10" x14ac:dyDescent="0.25">
      <c r="A343" s="5">
        <v>5.1863013698630098</v>
      </c>
      <c r="B343" s="6">
        <v>1.8662662323989999E-15</v>
      </c>
      <c r="C343" s="3">
        <v>0.99999999999931699</v>
      </c>
      <c r="D343" s="6">
        <v>1.26389032537571E-5</v>
      </c>
      <c r="E343" s="3">
        <v>0.998040111439636</v>
      </c>
      <c r="F343" s="5">
        <v>3.63039014373717</v>
      </c>
      <c r="G343" s="2">
        <v>3.6820998261130702E-12</v>
      </c>
      <c r="H343" s="1">
        <v>0.99999999930040595</v>
      </c>
      <c r="I343" s="6">
        <v>9.7159343514913403E-6</v>
      </c>
      <c r="J343" s="4">
        <v>0.99874050319958096</v>
      </c>
    </row>
    <row r="344" spans="1:10" x14ac:dyDescent="0.25">
      <c r="A344" s="5">
        <v>5.1972602739726002</v>
      </c>
      <c r="B344" s="6">
        <v>1.8667222339603402E-15</v>
      </c>
      <c r="C344" s="3">
        <v>0.99999999999931599</v>
      </c>
      <c r="D344" s="6">
        <v>7.58706388872144E-6</v>
      </c>
      <c r="E344" s="3">
        <v>0.99803253927427205</v>
      </c>
      <c r="F344" s="5">
        <v>3.6413415468856898</v>
      </c>
      <c r="G344" s="2">
        <v>1.8417843710579302E-12</v>
      </c>
      <c r="H344" s="1">
        <v>0.99999999929856398</v>
      </c>
      <c r="I344" s="6">
        <v>2.42977159416245E-6</v>
      </c>
      <c r="J344" s="4">
        <v>0.99873807649122504</v>
      </c>
    </row>
    <row r="345" spans="1:10" x14ac:dyDescent="0.25">
      <c r="A345" s="5">
        <v>5.2027397260274002</v>
      </c>
      <c r="B345" s="6">
        <v>1.8672646781713299E-15</v>
      </c>
      <c r="C345" s="3">
        <v>0.99999999999931399</v>
      </c>
      <c r="D345" s="6">
        <v>1.26478906997208E-6</v>
      </c>
      <c r="E345" s="3">
        <v>0.99803127697442395</v>
      </c>
      <c r="F345" s="5">
        <v>3.6550308008213599</v>
      </c>
      <c r="G345" s="2">
        <v>1.84203671651396E-12</v>
      </c>
      <c r="H345" s="1">
        <v>0.99999999929672201</v>
      </c>
      <c r="I345" s="6">
        <v>1.21510767164888E-6</v>
      </c>
      <c r="J345" s="4">
        <v>0.99873686291766395</v>
      </c>
    </row>
    <row r="346" spans="1:10" x14ac:dyDescent="0.25">
      <c r="A346" s="5">
        <v>5.2054794520547896</v>
      </c>
      <c r="B346" s="6">
        <v>1.86730162296363E-15</v>
      </c>
      <c r="C346" s="3">
        <v>0.99999999999931199</v>
      </c>
      <c r="D346" s="6">
        <v>1.2648679063882001E-6</v>
      </c>
      <c r="E346" s="3">
        <v>0.99803001459748997</v>
      </c>
      <c r="F346" s="5">
        <v>3.6577686516084902</v>
      </c>
      <c r="G346" s="2">
        <v>3.6849512184448601E-12</v>
      </c>
      <c r="H346" s="1">
        <v>0.99999999929303696</v>
      </c>
      <c r="I346" s="3">
        <v>0</v>
      </c>
      <c r="J346" s="4">
        <v>0.99873686291766395</v>
      </c>
    </row>
    <row r="347" spans="1:10" x14ac:dyDescent="0.25">
      <c r="A347" s="5">
        <v>5.2082191780821896</v>
      </c>
      <c r="B347" s="6">
        <v>1.8676123382052199E-15</v>
      </c>
      <c r="C347" s="3">
        <v>0.99999999999931</v>
      </c>
      <c r="D347" s="3">
        <v>0</v>
      </c>
      <c r="E347" s="3">
        <v>0.99803001459748997</v>
      </c>
      <c r="F347" s="5">
        <v>3.6632443531827499</v>
      </c>
      <c r="G347" s="2">
        <v>1.84329408475046E-12</v>
      </c>
      <c r="H347" s="1">
        <v>0.99999999929119399</v>
      </c>
      <c r="I347" s="6">
        <v>4.8614464424328197E-6</v>
      </c>
      <c r="J347" s="4">
        <v>0.99873200762369596</v>
      </c>
    </row>
    <row r="348" spans="1:10" x14ac:dyDescent="0.25">
      <c r="A348" s="5">
        <v>5.2164383561643799</v>
      </c>
      <c r="B348" s="6">
        <v>1.8678458162211801E-15</v>
      </c>
      <c r="C348" s="3">
        <v>0.999999999999308</v>
      </c>
      <c r="D348" s="6">
        <v>6.3257976621270599E-6</v>
      </c>
      <c r="E348" s="3">
        <v>0.99802370128152595</v>
      </c>
      <c r="F348" s="5">
        <v>3.68514715947981</v>
      </c>
      <c r="G348" s="2">
        <v>1.8445432063161702E-12</v>
      </c>
      <c r="H348" s="1">
        <v>0.99999999928934902</v>
      </c>
      <c r="I348" s="6">
        <v>9.7296400108025892E-6</v>
      </c>
      <c r="J348" s="4">
        <v>0.99872229036806703</v>
      </c>
    </row>
    <row r="349" spans="1:10" x14ac:dyDescent="0.25">
      <c r="A349" s="5">
        <v>5.2657534246575297</v>
      </c>
      <c r="B349" s="6">
        <v>1.8703509952398101E-15</v>
      </c>
      <c r="C349" s="3">
        <v>0.999999999999306</v>
      </c>
      <c r="D349" s="6">
        <v>3.2918399197777501E-5</v>
      </c>
      <c r="E349" s="3">
        <v>0.99799084847965203</v>
      </c>
      <c r="F349" s="5">
        <v>3.6878850102669398</v>
      </c>
      <c r="G349" s="2">
        <v>1.8446968640742501E-12</v>
      </c>
      <c r="H349" s="1">
        <v>0.99999999928750405</v>
      </c>
      <c r="I349" s="3">
        <v>0</v>
      </c>
      <c r="J349" s="4">
        <v>0.99872229036806703</v>
      </c>
    </row>
    <row r="350" spans="1:10" x14ac:dyDescent="0.25">
      <c r="A350" s="5">
        <v>5.2712328767123298</v>
      </c>
      <c r="B350" s="6">
        <v>1.8705757116123099E-15</v>
      </c>
      <c r="C350" s="3">
        <v>0.999999999999304</v>
      </c>
      <c r="D350" s="6">
        <v>3.80109891115043E-6</v>
      </c>
      <c r="E350" s="3">
        <v>0.99798705502493401</v>
      </c>
      <c r="F350" s="5">
        <v>3.6906228610540701</v>
      </c>
      <c r="G350" s="2">
        <v>1.8448143336169999E-12</v>
      </c>
      <c r="H350" s="1">
        <v>0.99999999928565997</v>
      </c>
      <c r="I350" s="3">
        <v>0</v>
      </c>
      <c r="J350" s="4">
        <v>0.99872229036806703</v>
      </c>
    </row>
    <row r="351" spans="1:10" x14ac:dyDescent="0.25">
      <c r="A351" s="5">
        <v>5.2849315068493103</v>
      </c>
      <c r="B351" s="6">
        <v>1.8721715718581101E-15</v>
      </c>
      <c r="C351" s="3">
        <v>0.999999999999302</v>
      </c>
      <c r="D351" s="6">
        <v>1.01405542382868E-5</v>
      </c>
      <c r="E351" s="3">
        <v>0.997976934934385</v>
      </c>
      <c r="F351" s="5">
        <v>3.69609856262834</v>
      </c>
      <c r="G351" s="2">
        <v>3.6900530732672801E-12</v>
      </c>
      <c r="H351" s="1">
        <v>0.99999999928197003</v>
      </c>
      <c r="I351" s="6">
        <v>2.4336791679586702E-6</v>
      </c>
      <c r="J351" s="4">
        <v>0.998719859801393</v>
      </c>
    </row>
    <row r="352" spans="1:10" x14ac:dyDescent="0.25">
      <c r="A352" s="5">
        <v>5.2958904109588998</v>
      </c>
      <c r="B352" s="6">
        <v>3.7458803962956898E-15</v>
      </c>
      <c r="C352" s="3">
        <v>0.99999999999929901</v>
      </c>
      <c r="D352" s="6">
        <v>5.0721326792279101E-6</v>
      </c>
      <c r="E352" s="3">
        <v>0.99797187307579704</v>
      </c>
      <c r="F352" s="5">
        <v>3.6988364134154699</v>
      </c>
      <c r="G352" s="2">
        <v>1.8461466447842698E-12</v>
      </c>
      <c r="H352" s="1">
        <v>0.99999999928012395</v>
      </c>
      <c r="I352" s="6">
        <v>3.6511498810792502E-6</v>
      </c>
      <c r="J352" s="4">
        <v>0.99871621333215199</v>
      </c>
    </row>
    <row r="353" spans="1:10" x14ac:dyDescent="0.25">
      <c r="A353" s="5">
        <v>5.2986301369862998</v>
      </c>
      <c r="B353" s="6">
        <v>1.8734741536198098E-15</v>
      </c>
      <c r="C353" s="3">
        <v>0.99999999999929701</v>
      </c>
      <c r="D353" s="6">
        <v>3.8050063503646298E-6</v>
      </c>
      <c r="E353" s="3">
        <v>0.99796807579370705</v>
      </c>
      <c r="F353" s="5">
        <v>3.7015742642026002</v>
      </c>
      <c r="G353" s="2">
        <v>1.8465531974942501E-12</v>
      </c>
      <c r="H353" s="1">
        <v>0.99999999927827699</v>
      </c>
      <c r="I353" s="6">
        <v>2.4345895812956202E-6</v>
      </c>
      <c r="J353" s="4">
        <v>0.998713781871024</v>
      </c>
    </row>
    <row r="354" spans="1:10" x14ac:dyDescent="0.25">
      <c r="A354" s="5">
        <v>5.3068493150684901</v>
      </c>
      <c r="B354" s="6">
        <v>1.8740484363457001E-15</v>
      </c>
      <c r="C354" s="3">
        <v>0.99999999999929501</v>
      </c>
      <c r="D354" s="6">
        <v>6.3435966958201601E-6</v>
      </c>
      <c r="E354" s="3">
        <v>0.99796174510679903</v>
      </c>
      <c r="F354" s="5">
        <v>3.7070499657768701</v>
      </c>
      <c r="G354" s="2">
        <v>1.8469820994889699E-12</v>
      </c>
      <c r="H354" s="1">
        <v>0.99999999927643002</v>
      </c>
      <c r="I354" s="6">
        <v>1.21744660613919E-6</v>
      </c>
      <c r="J354" s="4">
        <v>0.99871256599105995</v>
      </c>
    </row>
    <row r="355" spans="1:10" x14ac:dyDescent="0.25">
      <c r="A355" s="5">
        <v>5.3205479452054796</v>
      </c>
      <c r="B355" s="6">
        <v>1.8749185639203902E-15</v>
      </c>
      <c r="C355" s="3">
        <v>0.99999999999929301</v>
      </c>
      <c r="D355" s="6">
        <v>7.6156618104639504E-6</v>
      </c>
      <c r="E355" s="3">
        <v>0.99795414499658797</v>
      </c>
      <c r="F355" s="5">
        <v>3.72073921971253</v>
      </c>
      <c r="G355" s="2">
        <v>1.8474989156266798E-12</v>
      </c>
      <c r="H355" s="1">
        <v>0.99999999927458205</v>
      </c>
      <c r="I355" s="6">
        <v>7.3065098416477404E-6</v>
      </c>
      <c r="J355" s="4">
        <v>0.99870526891452605</v>
      </c>
    </row>
    <row r="356" spans="1:10" x14ac:dyDescent="0.25">
      <c r="A356" s="5">
        <v>5.3260273972602699</v>
      </c>
      <c r="B356" s="6">
        <v>1.8750578422067202E-15</v>
      </c>
      <c r="C356" s="3">
        <v>0.99999999999929101</v>
      </c>
      <c r="D356" s="6">
        <v>2.5390294833807702E-6</v>
      </c>
      <c r="E356" s="3">
        <v>0.99795161116480802</v>
      </c>
      <c r="F356" s="5">
        <v>3.7262149212867901</v>
      </c>
      <c r="G356" s="2">
        <v>1.8476616820202499E-12</v>
      </c>
      <c r="H356" s="1">
        <v>0.99999999927273497</v>
      </c>
      <c r="I356" s="3">
        <v>0</v>
      </c>
      <c r="J356" s="4">
        <v>0.99870526891452605</v>
      </c>
    </row>
    <row r="357" spans="1:10" x14ac:dyDescent="0.25">
      <c r="A357" s="5">
        <v>5.3342465753424699</v>
      </c>
      <c r="B357" s="6">
        <v>1.8756824486445E-15</v>
      </c>
      <c r="C357" s="3">
        <v>0.99999999999928901</v>
      </c>
      <c r="D357" s="6">
        <v>5.0787873684433899E-6</v>
      </c>
      <c r="E357" s="3">
        <v>0.99794654279364103</v>
      </c>
      <c r="F357" s="5">
        <v>3.7563312799452402</v>
      </c>
      <c r="G357" s="2">
        <v>1.8498553225650001E-12</v>
      </c>
      <c r="H357" s="1">
        <v>0.99999999927088501</v>
      </c>
      <c r="I357" s="6">
        <v>2.1934240168423699E-5</v>
      </c>
      <c r="J357" s="4">
        <v>0.99868336331354202</v>
      </c>
    </row>
    <row r="358" spans="1:10" x14ac:dyDescent="0.25">
      <c r="A358" s="5">
        <v>5.3397260273972602</v>
      </c>
      <c r="B358" s="6">
        <v>3.7519369191731702E-15</v>
      </c>
      <c r="C358" s="3">
        <v>0.99999999999928602</v>
      </c>
      <c r="D358" s="6">
        <v>2.5398468552653501E-6</v>
      </c>
      <c r="E358" s="3">
        <v>0.99794400816547202</v>
      </c>
      <c r="F358" s="5">
        <v>3.7864476386037</v>
      </c>
      <c r="G358" s="2">
        <v>1.8517353412443898E-12</v>
      </c>
      <c r="H358" s="1">
        <v>0.99999999926903305</v>
      </c>
      <c r="I358" s="6">
        <v>1.34144986807562E-5</v>
      </c>
      <c r="J358" s="4">
        <v>0.99866996656673801</v>
      </c>
    </row>
    <row r="359" spans="1:10" x14ac:dyDescent="0.25">
      <c r="A359" s="5">
        <v>5.3424657534246602</v>
      </c>
      <c r="B359" s="6">
        <v>1.8760653992003299E-15</v>
      </c>
      <c r="C359" s="3">
        <v>0.99999999999928402</v>
      </c>
      <c r="D359" s="6">
        <v>1.2700767408470099E-6</v>
      </c>
      <c r="E359" s="3">
        <v>0.99794274070080302</v>
      </c>
      <c r="F359" s="5">
        <v>3.79466119096509</v>
      </c>
      <c r="G359" s="2">
        <v>1.8518904457592501E-12</v>
      </c>
      <c r="H359" s="1">
        <v>0.99999999926718097</v>
      </c>
      <c r="I359" s="6">
        <v>3.6599918080090298E-6</v>
      </c>
      <c r="J359" s="4">
        <v>0.99866631144953</v>
      </c>
    </row>
    <row r="360" spans="1:10" x14ac:dyDescent="0.25">
      <c r="A360" s="5">
        <v>5.3534246575342497</v>
      </c>
      <c r="B360" s="6">
        <v>1.8766855833809101E-15</v>
      </c>
      <c r="C360" s="3">
        <v>0.99999999999928202</v>
      </c>
      <c r="D360" s="6">
        <v>6.3512263437331797E-6</v>
      </c>
      <c r="E360" s="3">
        <v>0.99793640256070604</v>
      </c>
      <c r="F360" s="5">
        <v>3.8138261464750198</v>
      </c>
      <c r="G360" s="2">
        <v>5.5584420548839501E-12</v>
      </c>
      <c r="H360" s="1">
        <v>0.99999999926162297</v>
      </c>
      <c r="I360" s="6">
        <v>1.0983195105065601E-5</v>
      </c>
      <c r="J360" s="4">
        <v>0.99865534296282199</v>
      </c>
    </row>
    <row r="361" spans="1:10" x14ac:dyDescent="0.25">
      <c r="A361" s="5">
        <v>5.35890410958904</v>
      </c>
      <c r="B361" s="6">
        <v>1.8767211822855301E-15</v>
      </c>
      <c r="C361" s="3">
        <v>0.99999999999928002</v>
      </c>
      <c r="D361" s="3">
        <v>0</v>
      </c>
      <c r="E361" s="3">
        <v>0.99793640256070604</v>
      </c>
      <c r="F361" s="5">
        <v>3.8165639972621501</v>
      </c>
      <c r="G361" s="2">
        <v>3.7065362079893901E-12</v>
      </c>
      <c r="H361" s="1">
        <v>0.99999999925791605</v>
      </c>
      <c r="I361" s="6">
        <v>1.22057545826038E-6</v>
      </c>
      <c r="J361" s="4">
        <v>0.99865412402936204</v>
      </c>
    </row>
    <row r="362" spans="1:10" x14ac:dyDescent="0.25">
      <c r="A362" s="5">
        <v>5.36164383561644</v>
      </c>
      <c r="B362" s="6">
        <v>1.8767995907764799E-15</v>
      </c>
      <c r="C362" s="3">
        <v>0.99999999999927802</v>
      </c>
      <c r="D362" s="6">
        <v>2.5410948575809901E-6</v>
      </c>
      <c r="E362" s="3">
        <v>0.99793386671286799</v>
      </c>
      <c r="F362" s="5">
        <v>3.8329911019849399</v>
      </c>
      <c r="G362" s="2">
        <v>1.8545380385963701E-12</v>
      </c>
      <c r="H362" s="1">
        <v>0.99999999925606198</v>
      </c>
      <c r="I362" s="6">
        <v>1.22109704268336E-5</v>
      </c>
      <c r="J362" s="4">
        <v>0.99864192956784104</v>
      </c>
    </row>
    <row r="363" spans="1:10" x14ac:dyDescent="0.25">
      <c r="A363" s="5">
        <v>5.3726027397260303</v>
      </c>
      <c r="B363" s="6">
        <v>1.8772174234782599E-15</v>
      </c>
      <c r="C363" s="3">
        <v>0.99999999999927602</v>
      </c>
      <c r="D363" s="6">
        <v>3.8120369312538002E-6</v>
      </c>
      <c r="E363" s="3">
        <v>0.99793006255936301</v>
      </c>
      <c r="F363" s="5">
        <v>3.8357289527720702</v>
      </c>
      <c r="G363" s="2">
        <v>3.7097607711631601E-12</v>
      </c>
      <c r="H363" s="1">
        <v>0.99999999925235195</v>
      </c>
      <c r="I363" s="6">
        <v>1.22159731059317E-6</v>
      </c>
      <c r="J363" s="4">
        <v>0.99864070963028995</v>
      </c>
    </row>
    <row r="364" spans="1:10" x14ac:dyDescent="0.25">
      <c r="A364" s="5">
        <v>5.3972602739726003</v>
      </c>
      <c r="B364" s="6">
        <v>1.87824740353437E-15</v>
      </c>
      <c r="C364" s="3">
        <v>0.99999999999927403</v>
      </c>
      <c r="D364" s="6">
        <v>1.9068156905206799E-5</v>
      </c>
      <c r="E364" s="3">
        <v>0.99791103405377002</v>
      </c>
      <c r="F364" s="5">
        <v>3.8384668035592102</v>
      </c>
      <c r="G364" s="2">
        <v>1.8551868658829802E-12</v>
      </c>
      <c r="H364" s="1">
        <v>0.99999999925049698</v>
      </c>
      <c r="I364" s="3">
        <v>0</v>
      </c>
      <c r="J364" s="4">
        <v>0.99864070963028995</v>
      </c>
    </row>
    <row r="365" spans="1:10" x14ac:dyDescent="0.25">
      <c r="A365" s="5">
        <v>5.4082191780821898</v>
      </c>
      <c r="B365" s="6">
        <v>1.87875114138563E-15</v>
      </c>
      <c r="C365" s="3">
        <v>0.99999999999927203</v>
      </c>
      <c r="D365" s="6">
        <v>3.8154786917675398E-6</v>
      </c>
      <c r="E365" s="3">
        <v>0.997907226552747</v>
      </c>
      <c r="F365" s="5">
        <v>3.8412046543463401</v>
      </c>
      <c r="G365" s="2">
        <v>1.8559158182556799E-12</v>
      </c>
      <c r="H365" s="1">
        <v>0.99999999924864102</v>
      </c>
      <c r="I365" s="6">
        <v>4.8870078941018998E-6</v>
      </c>
      <c r="J365" s="4">
        <v>0.99863582927718397</v>
      </c>
    </row>
    <row r="366" spans="1:10" x14ac:dyDescent="0.25">
      <c r="A366" s="5">
        <v>5.4109589041095898</v>
      </c>
      <c r="B366" s="6">
        <v>3.7588645756745696E-15</v>
      </c>
      <c r="C366" s="3">
        <v>0.99999999999926903</v>
      </c>
      <c r="D366" s="3">
        <v>0</v>
      </c>
      <c r="E366" s="3">
        <v>0.997907226552747</v>
      </c>
      <c r="F366" s="5">
        <v>3.8576317590691298</v>
      </c>
      <c r="G366" s="2">
        <v>1.85607082107106E-12</v>
      </c>
      <c r="H366" s="1">
        <v>0.99999999924678495</v>
      </c>
      <c r="I366" s="6">
        <v>3.6659477154526899E-6</v>
      </c>
      <c r="J366" s="4">
        <v>0.99863216833715795</v>
      </c>
    </row>
    <row r="367" spans="1:10" x14ac:dyDescent="0.25">
      <c r="A367" s="5">
        <v>5.4136986301369898</v>
      </c>
      <c r="B367" s="6">
        <v>1.87981453537784E-15</v>
      </c>
      <c r="C367" s="3">
        <v>0.99999999999926703</v>
      </c>
      <c r="D367" s="6">
        <v>1.27243890173795E-6</v>
      </c>
      <c r="E367" s="3">
        <v>0.99790595677757898</v>
      </c>
      <c r="F367" s="5">
        <v>3.86584531143053</v>
      </c>
      <c r="G367" s="2">
        <v>1.85643303257136E-12</v>
      </c>
      <c r="H367" s="1">
        <v>0.999999999244928</v>
      </c>
      <c r="I367" s="6">
        <v>3.6663546093363002E-6</v>
      </c>
      <c r="J367" s="4">
        <v>0.99862850700421602</v>
      </c>
    </row>
    <row r="368" spans="1:10" x14ac:dyDescent="0.25">
      <c r="A368" s="5">
        <v>5.4383561643835598</v>
      </c>
      <c r="B368" s="6">
        <v>1.88034372155081E-15</v>
      </c>
      <c r="C368" s="3">
        <v>0.99999999999926503</v>
      </c>
      <c r="D368" s="6">
        <v>1.6545820455659298E-5</v>
      </c>
      <c r="E368" s="3">
        <v>0.99788944574138205</v>
      </c>
      <c r="F368" s="5">
        <v>3.8685831622176599</v>
      </c>
      <c r="G368" s="2">
        <v>1.8570267460695099E-12</v>
      </c>
      <c r="H368" s="1">
        <v>0.99999999924307104</v>
      </c>
      <c r="I368" s="6">
        <v>2.44445621282521E-6</v>
      </c>
      <c r="J368" s="4">
        <v>0.99862606590354197</v>
      </c>
    </row>
    <row r="369" spans="1:10" x14ac:dyDescent="0.25">
      <c r="A369" s="5">
        <v>5.4465753424657501</v>
      </c>
      <c r="B369" s="6">
        <v>1.88096582817739E-15</v>
      </c>
      <c r="C369" s="3">
        <v>0.99999999999926303</v>
      </c>
      <c r="D369" s="6">
        <v>2.5464151569721399E-6</v>
      </c>
      <c r="E369" s="3">
        <v>0.99788690470380703</v>
      </c>
      <c r="F369" s="5">
        <v>3.8795345653661899</v>
      </c>
      <c r="G369" s="2">
        <v>1.8572824034540402E-12</v>
      </c>
      <c r="H369" s="1">
        <v>0.99999999924121397</v>
      </c>
      <c r="I369" s="6">
        <v>2.4450295067941501E-6</v>
      </c>
      <c r="J369" s="4">
        <v>0.998623624236329</v>
      </c>
    </row>
    <row r="370" spans="1:10" x14ac:dyDescent="0.25">
      <c r="A370" s="5">
        <v>5.4520547945205502</v>
      </c>
      <c r="B370" s="6">
        <v>1.8813740182638099E-15</v>
      </c>
      <c r="C370" s="3">
        <v>0.99999999999926104</v>
      </c>
      <c r="D370" s="3">
        <v>0</v>
      </c>
      <c r="E370" s="3">
        <v>0.99788690470380703</v>
      </c>
      <c r="F370" s="5">
        <v>3.88501026694045</v>
      </c>
      <c r="G370" s="2">
        <v>1.8577802042576399E-12</v>
      </c>
      <c r="H370" s="1">
        <v>0.99999999923935601</v>
      </c>
      <c r="I370" s="6">
        <v>2.4451912410191199E-6</v>
      </c>
      <c r="J370" s="4">
        <v>0.998621182413575</v>
      </c>
    </row>
    <row r="371" spans="1:10" x14ac:dyDescent="0.25">
      <c r="A371" s="5">
        <v>5.4547945205479396</v>
      </c>
      <c r="B371" s="6">
        <v>1.8814868719979901E-15</v>
      </c>
      <c r="C371" s="3">
        <v>0.99999999999925904</v>
      </c>
      <c r="D371" s="6">
        <v>1.2736662129155501E-6</v>
      </c>
      <c r="E371" s="3">
        <v>0.99788563372978201</v>
      </c>
      <c r="F371" s="5">
        <v>3.8904859685147199</v>
      </c>
      <c r="G371" s="2">
        <v>3.7162560286805998E-12</v>
      </c>
      <c r="H371" s="1">
        <v>0.99999999923563998</v>
      </c>
      <c r="I371" s="6">
        <v>3.6681383829228201E-6</v>
      </c>
      <c r="J371" s="4">
        <v>0.99861751933960496</v>
      </c>
    </row>
    <row r="372" spans="1:10" x14ac:dyDescent="0.25">
      <c r="A372" s="5">
        <v>5.47397260273973</v>
      </c>
      <c r="B372" s="6">
        <v>1.8819471578952701E-15</v>
      </c>
      <c r="C372" s="3">
        <v>0.99999999999925704</v>
      </c>
      <c r="D372" s="6">
        <v>5.0957208918827496E-6</v>
      </c>
      <c r="E372" s="3">
        <v>0.99788054879606602</v>
      </c>
      <c r="F372" s="5">
        <v>3.9014373716632398</v>
      </c>
      <c r="G372" s="2">
        <v>1.8586591159459201E-12</v>
      </c>
      <c r="H372" s="1">
        <v>0.99999999923378102</v>
      </c>
      <c r="I372" s="6">
        <v>3.6689401049466499E-6</v>
      </c>
      <c r="J372" s="4">
        <v>0.99861385547846004</v>
      </c>
    </row>
    <row r="373" spans="1:10" x14ac:dyDescent="0.25">
      <c r="A373" s="5">
        <v>5.4794520547945202</v>
      </c>
      <c r="B373" s="6">
        <v>1.8827218482039199E-15</v>
      </c>
      <c r="C373" s="3">
        <v>0.99999999999925504</v>
      </c>
      <c r="D373" s="6">
        <v>5.0976697134491096E-6</v>
      </c>
      <c r="E373" s="3">
        <v>0.99787546194358001</v>
      </c>
      <c r="F373" s="5">
        <v>3.9041752224503798</v>
      </c>
      <c r="G373" s="2">
        <v>1.85896266075212E-12</v>
      </c>
      <c r="H373" s="1">
        <v>0.99999999923192295</v>
      </c>
      <c r="I373" s="3">
        <v>0</v>
      </c>
      <c r="J373" s="4">
        <v>0.99861385547846004</v>
      </c>
    </row>
    <row r="374" spans="1:10" x14ac:dyDescent="0.25">
      <c r="A374" s="5">
        <v>5.4931506849315097</v>
      </c>
      <c r="B374" s="6">
        <v>1.8844809127832899E-15</v>
      </c>
      <c r="C374" s="3">
        <v>0.99999999999925404</v>
      </c>
      <c r="D374" s="6">
        <v>1.0199562396192299E-5</v>
      </c>
      <c r="E374" s="3">
        <v>0.99786528410244701</v>
      </c>
      <c r="F374" s="5">
        <v>3.9151266255989099</v>
      </c>
      <c r="G374" s="2">
        <v>1.8597598817789302E-12</v>
      </c>
      <c r="H374" s="1">
        <v>0.999999999230063</v>
      </c>
      <c r="I374" s="6">
        <v>4.8926904992561302E-6</v>
      </c>
      <c r="J374" s="4">
        <v>0.99860896958188905</v>
      </c>
    </row>
    <row r="375" spans="1:10" x14ac:dyDescent="0.25">
      <c r="A375" s="5">
        <v>5.4958904109589</v>
      </c>
      <c r="B375" s="6">
        <v>1.8846218370270699E-15</v>
      </c>
      <c r="C375" s="3">
        <v>0.99999999999925204</v>
      </c>
      <c r="D375" s="6">
        <v>1.27536914059593E-6</v>
      </c>
      <c r="E375" s="3">
        <v>0.99786401145666903</v>
      </c>
      <c r="F375" s="5">
        <v>3.9370294318959602</v>
      </c>
      <c r="G375" s="2">
        <v>1.8615600420377901E-12</v>
      </c>
      <c r="H375" s="1">
        <v>0.99999999922820104</v>
      </c>
      <c r="I375" s="6">
        <v>7.3420216729408097E-6</v>
      </c>
      <c r="J375" s="4">
        <v>0.99860163780010702</v>
      </c>
    </row>
    <row r="376" spans="1:10" x14ac:dyDescent="0.25">
      <c r="A376" s="5">
        <v>5.5068493150684903</v>
      </c>
      <c r="B376" s="6">
        <v>1.8850042690324401E-15</v>
      </c>
      <c r="C376" s="3">
        <v>0.99999999999925004</v>
      </c>
      <c r="D376" s="6">
        <v>3.8267486238024502E-6</v>
      </c>
      <c r="E376" s="3">
        <v>0.99786019288924299</v>
      </c>
      <c r="F376" s="5">
        <v>3.9425051334702301</v>
      </c>
      <c r="G376" s="2">
        <v>1.86282884633877E-12</v>
      </c>
      <c r="H376" s="1">
        <v>0.99999999922633798</v>
      </c>
      <c r="I376" s="6">
        <v>6.1204442248297503E-6</v>
      </c>
      <c r="J376" s="4">
        <v>0.99859552593318301</v>
      </c>
    </row>
    <row r="377" spans="1:10" x14ac:dyDescent="0.25">
      <c r="A377" s="5">
        <v>5.5123287671232903</v>
      </c>
      <c r="B377" s="6">
        <v>1.8851297277727198E-15</v>
      </c>
      <c r="C377" s="3">
        <v>0.99999999999924805</v>
      </c>
      <c r="D377" s="6">
        <v>3.8274842780283503E-6</v>
      </c>
      <c r="E377" s="3">
        <v>0.99785637360235202</v>
      </c>
      <c r="F377" s="5">
        <v>3.94524298425736</v>
      </c>
      <c r="G377" s="2">
        <v>1.86293344988719E-12</v>
      </c>
      <c r="H377" s="1">
        <v>0.99999999922447502</v>
      </c>
      <c r="I377" s="6">
        <v>1.22455057245652E-6</v>
      </c>
      <c r="J377" s="4">
        <v>0.99859430310320896</v>
      </c>
    </row>
    <row r="378" spans="1:10" x14ac:dyDescent="0.25">
      <c r="A378" s="5">
        <v>5.5397260273972604</v>
      </c>
      <c r="B378" s="6">
        <v>1.8863608530088101E-15</v>
      </c>
      <c r="C378" s="3">
        <v>0.99999999999924605</v>
      </c>
      <c r="D378" s="6">
        <v>1.27627381491988E-5</v>
      </c>
      <c r="E378" s="3">
        <v>0.99784363830401401</v>
      </c>
      <c r="F378" s="5">
        <v>3.9671457905544099</v>
      </c>
      <c r="G378" s="2">
        <v>1.8637761052967199E-12</v>
      </c>
      <c r="H378" s="1">
        <v>0.99999999922261196</v>
      </c>
      <c r="I378" s="6">
        <v>6.1238098634196197E-6</v>
      </c>
      <c r="J378" s="4">
        <v>0.99858818792029003</v>
      </c>
    </row>
    <row r="379" spans="1:10" x14ac:dyDescent="0.25">
      <c r="A379" s="5">
        <v>5.5698630136986296</v>
      </c>
      <c r="B379" s="6">
        <v>1.8873685177331999E-15</v>
      </c>
      <c r="C379" s="3">
        <v>0.99999999999924405</v>
      </c>
      <c r="D379" s="6">
        <v>1.2769015730114E-5</v>
      </c>
      <c r="E379" s="3">
        <v>0.99783089690424798</v>
      </c>
      <c r="F379" s="5">
        <v>3.9945242984257399</v>
      </c>
      <c r="G379" s="2">
        <v>5.5943065864076396E-12</v>
      </c>
      <c r="H379" s="1">
        <v>0.99999999921701699</v>
      </c>
      <c r="I379" s="6">
        <v>9.8024803840838001E-6</v>
      </c>
      <c r="J379" s="4">
        <v>0.99857839932714298</v>
      </c>
    </row>
    <row r="380" spans="1:10" x14ac:dyDescent="0.25">
      <c r="A380" s="5">
        <v>5.5863013698630102</v>
      </c>
      <c r="B380" s="6">
        <v>1.8880060094554E-15</v>
      </c>
      <c r="C380" s="3">
        <v>0.99999999999924205</v>
      </c>
      <c r="D380" s="6">
        <v>8.9422307102513201E-6</v>
      </c>
      <c r="E380" s="3">
        <v>0.99782197411005302</v>
      </c>
      <c r="F380" s="5">
        <v>4</v>
      </c>
      <c r="G380" s="2">
        <v>1.8651678133564302E-12</v>
      </c>
      <c r="H380" s="1">
        <v>0.99999999921515204</v>
      </c>
      <c r="I380" s="3">
        <v>0</v>
      </c>
      <c r="J380" s="4">
        <v>0.99857839932714298</v>
      </c>
    </row>
    <row r="381" spans="1:10" x14ac:dyDescent="0.25">
      <c r="A381" s="5">
        <v>5.5972602739725996</v>
      </c>
      <c r="B381" s="6">
        <v>1.8886279866467902E-15</v>
      </c>
      <c r="C381" s="3">
        <v>0.99999999999924005</v>
      </c>
      <c r="D381" s="6">
        <v>1.02222534258262E-5</v>
      </c>
      <c r="E381" s="3">
        <v>0.99781177417309297</v>
      </c>
      <c r="F381" s="5">
        <v>4.0082135523613998</v>
      </c>
      <c r="G381" s="2">
        <v>1.8661327545528399E-12</v>
      </c>
      <c r="H381" s="1">
        <v>0.99999999921328597</v>
      </c>
      <c r="I381" s="6">
        <v>3.677389500625E-6</v>
      </c>
      <c r="J381" s="4">
        <v>0.99857472717217399</v>
      </c>
    </row>
    <row r="382" spans="1:10" x14ac:dyDescent="0.25">
      <c r="A382" s="5">
        <v>5.61369863013699</v>
      </c>
      <c r="B382" s="6">
        <v>1.89025672724439E-15</v>
      </c>
      <c r="C382" s="3">
        <v>0.99999999999923805</v>
      </c>
      <c r="D382" s="6">
        <v>7.6695360455010295E-6</v>
      </c>
      <c r="E382" s="3">
        <v>0.99780412144907105</v>
      </c>
      <c r="F382" s="5">
        <v>4.0219028062970601</v>
      </c>
      <c r="G382" s="2">
        <v>1.8664029003600298E-12</v>
      </c>
      <c r="H382" s="1">
        <v>0.99999999921142002</v>
      </c>
      <c r="I382" s="6">
        <v>2.4524837516106098E-6</v>
      </c>
      <c r="J382" s="4">
        <v>0.99857227818688299</v>
      </c>
    </row>
    <row r="383" spans="1:10" x14ac:dyDescent="0.25">
      <c r="A383" s="5">
        <v>5.6273972602739697</v>
      </c>
      <c r="B383" s="6">
        <v>1.8904634637128398E-15</v>
      </c>
      <c r="C383" s="3">
        <v>0.99999999999923705</v>
      </c>
      <c r="D383" s="6">
        <v>3.8360785756448101E-6</v>
      </c>
      <c r="E383" s="3">
        <v>0.99780029380140001</v>
      </c>
      <c r="F383" s="5">
        <v>4.0383299110198498</v>
      </c>
      <c r="G383" s="2">
        <v>1.8674332434872101E-12</v>
      </c>
      <c r="H383" s="1">
        <v>0.99999999920955196</v>
      </c>
      <c r="I383" s="6">
        <v>6.1320951790402702E-6</v>
      </c>
      <c r="J383" s="4">
        <v>0.99856615486540501</v>
      </c>
    </row>
    <row r="384" spans="1:10" x14ac:dyDescent="0.25">
      <c r="A384" s="5">
        <v>5.6301369863013697</v>
      </c>
      <c r="B384" s="6">
        <v>3.7815336173122403E-15</v>
      </c>
      <c r="C384" s="3">
        <v>0.99999999999923295</v>
      </c>
      <c r="D384" s="6">
        <v>2.5577476639639801E-6</v>
      </c>
      <c r="E384" s="3">
        <v>0.99779774168329305</v>
      </c>
      <c r="F384" s="5">
        <v>4.0574948665297699</v>
      </c>
      <c r="G384" s="2">
        <v>1.8685656931381001E-12</v>
      </c>
      <c r="H384" s="1">
        <v>0.99999999920768401</v>
      </c>
      <c r="I384" s="6">
        <v>1.1040377674032801E-5</v>
      </c>
      <c r="J384" s="4">
        <v>0.99855513037877996</v>
      </c>
    </row>
    <row r="385" spans="1:10" x14ac:dyDescent="0.25">
      <c r="A385" s="5">
        <v>5.6328767123287697</v>
      </c>
      <c r="B385" s="6">
        <v>1.8917110557499002E-15</v>
      </c>
      <c r="C385" s="3">
        <v>0.99999999999923095</v>
      </c>
      <c r="D385" s="6">
        <v>2.5589297758341799E-6</v>
      </c>
      <c r="E385" s="3">
        <v>0.99779518839220804</v>
      </c>
      <c r="F385" s="5">
        <v>4.0657084188911696</v>
      </c>
      <c r="G385" s="2">
        <v>1.86898085903991E-12</v>
      </c>
      <c r="H385" s="1">
        <v>0.99999999920581495</v>
      </c>
      <c r="I385" s="6">
        <v>4.9086018169891199E-6</v>
      </c>
      <c r="J385" s="4">
        <v>0.99855022888128198</v>
      </c>
    </row>
    <row r="386" spans="1:10" x14ac:dyDescent="0.25">
      <c r="A386" s="5">
        <v>5.64109589041096</v>
      </c>
      <c r="B386" s="6">
        <v>1.89234470613137E-15</v>
      </c>
      <c r="C386" s="3">
        <v>0.99999999999922895</v>
      </c>
      <c r="D386" s="6">
        <v>1.02396667538062E-5</v>
      </c>
      <c r="E386" s="3">
        <v>0.9977849713543</v>
      </c>
      <c r="F386" s="5">
        <v>4.0684462696782999</v>
      </c>
      <c r="G386" s="2">
        <v>1.8694883970956302E-12</v>
      </c>
      <c r="H386" s="1">
        <v>0.999999999203945</v>
      </c>
      <c r="I386" s="3">
        <v>0</v>
      </c>
      <c r="J386" s="4">
        <v>0.99855022888128198</v>
      </c>
    </row>
    <row r="387" spans="1:10" x14ac:dyDescent="0.25">
      <c r="A387" s="5">
        <v>5.6767123287671204</v>
      </c>
      <c r="B387" s="6">
        <v>1.8935705881239101E-15</v>
      </c>
      <c r="C387" s="3">
        <v>0.99999999999922695</v>
      </c>
      <c r="D387" s="6">
        <v>2.1770950801844301E-5</v>
      </c>
      <c r="E387" s="3">
        <v>0.99776324886323897</v>
      </c>
      <c r="F387" s="5">
        <v>4.0821355236139603</v>
      </c>
      <c r="G387" s="2">
        <v>1.8704234866749798E-12</v>
      </c>
      <c r="H387" s="1">
        <v>0.99999999920207505</v>
      </c>
      <c r="I387" s="6">
        <v>1.4731282960945101E-5</v>
      </c>
      <c r="J387" s="4">
        <v>0.99853551906365801</v>
      </c>
    </row>
    <row r="388" spans="1:10" x14ac:dyDescent="0.25">
      <c r="A388" s="5">
        <v>5.6876712328767098</v>
      </c>
      <c r="B388" s="6">
        <v>1.8943497481540901E-15</v>
      </c>
      <c r="C388" s="3">
        <v>0.99999999999922495</v>
      </c>
      <c r="D388" s="6">
        <v>6.4064359448961E-6</v>
      </c>
      <c r="E388" s="3">
        <v>0.99775685677737203</v>
      </c>
      <c r="F388" s="5">
        <v>4.1204654346338101</v>
      </c>
      <c r="G388" s="2">
        <v>1.8715072761752201E-12</v>
      </c>
      <c r="H388" s="1">
        <v>0.99999999920020299</v>
      </c>
      <c r="I388" s="6">
        <v>1.59672776718165E-5</v>
      </c>
      <c r="J388" s="4">
        <v>0.99851957529704904</v>
      </c>
    </row>
    <row r="389" spans="1:10" x14ac:dyDescent="0.25">
      <c r="A389" s="5">
        <v>5.7123287671232896</v>
      </c>
      <c r="B389" s="6">
        <v>1.89710372869065E-15</v>
      </c>
      <c r="C389" s="3">
        <v>0.99999999999922295</v>
      </c>
      <c r="D389" s="6">
        <v>2.5646217798509999E-5</v>
      </c>
      <c r="E389" s="3">
        <v>0.99773126841583704</v>
      </c>
      <c r="F389" s="5">
        <v>4.1232032854209404</v>
      </c>
      <c r="G389" s="2">
        <v>1.87198326698379E-12</v>
      </c>
      <c r="H389" s="1">
        <v>0.99999999919833105</v>
      </c>
      <c r="I389" s="3">
        <v>0</v>
      </c>
      <c r="J389" s="4">
        <v>0.99851957529704904</v>
      </c>
    </row>
    <row r="390" spans="1:10" x14ac:dyDescent="0.25">
      <c r="A390" s="5">
        <v>5.7342465753424703</v>
      </c>
      <c r="B390" s="6">
        <v>1.8980441910556998E-15</v>
      </c>
      <c r="C390" s="3">
        <v>0.99999999999922196</v>
      </c>
      <c r="D390" s="6">
        <v>1.2833569841166701E-5</v>
      </c>
      <c r="E390" s="3">
        <v>0.99771846404408404</v>
      </c>
      <c r="F390" s="5">
        <v>4.1259411362080796</v>
      </c>
      <c r="G390" s="2">
        <v>1.8721095211312899E-12</v>
      </c>
      <c r="H390" s="1">
        <v>0.99999999919645899</v>
      </c>
      <c r="I390" s="3">
        <v>0</v>
      </c>
      <c r="J390" s="4">
        <v>0.99851957529704904</v>
      </c>
    </row>
    <row r="391" spans="1:10" x14ac:dyDescent="0.25">
      <c r="A391" s="5">
        <v>5.74794520547945</v>
      </c>
      <c r="B391" s="6">
        <v>3.7979727922022203E-15</v>
      </c>
      <c r="C391" s="3">
        <v>0.99999999999921796</v>
      </c>
      <c r="D391" s="6">
        <v>1.02708283844454E-5</v>
      </c>
      <c r="E391" s="3">
        <v>0.99770821670158805</v>
      </c>
      <c r="F391" s="5">
        <v>4.1286789869952099</v>
      </c>
      <c r="G391" s="2">
        <v>1.8722727671631601E-12</v>
      </c>
      <c r="H391" s="1">
        <v>0.99999999919458704</v>
      </c>
      <c r="I391" s="6">
        <v>1.2287226079789199E-6</v>
      </c>
      <c r="J391" s="4">
        <v>0.99851834839422604</v>
      </c>
    </row>
    <row r="392" spans="1:10" x14ac:dyDescent="0.25">
      <c r="A392" s="5">
        <v>5.75068493150685</v>
      </c>
      <c r="B392" s="6">
        <v>1.8997225751220202E-15</v>
      </c>
      <c r="C392" s="3">
        <v>0.99999999999921596</v>
      </c>
      <c r="D392" s="6">
        <v>1.2842686075366501E-6</v>
      </c>
      <c r="E392" s="3">
        <v>0.997706935377069</v>
      </c>
      <c r="F392" s="5">
        <v>4.1396303901437399</v>
      </c>
      <c r="G392" s="2">
        <v>1.87303775951515E-12</v>
      </c>
      <c r="H392" s="1">
        <v>0.99999999919271398</v>
      </c>
      <c r="I392" s="6">
        <v>7.3731417579399901E-6</v>
      </c>
      <c r="J392" s="4">
        <v>0.998510986204037</v>
      </c>
    </row>
    <row r="393" spans="1:10" x14ac:dyDescent="0.25">
      <c r="A393" s="5">
        <v>5.75342465753425</v>
      </c>
      <c r="B393" s="6">
        <v>3.8007415554137702E-15</v>
      </c>
      <c r="C393" s="3">
        <v>0.99999999999921196</v>
      </c>
      <c r="D393" s="6">
        <v>1.28449673633549E-6</v>
      </c>
      <c r="E393" s="3">
        <v>0.99770565382658905</v>
      </c>
      <c r="F393" s="5">
        <v>4.1423682409308702</v>
      </c>
      <c r="G393" s="2">
        <v>3.7469506192299603E-12</v>
      </c>
      <c r="H393" s="1">
        <v>0.99999999918896698</v>
      </c>
      <c r="I393" s="6">
        <v>1.2289926315306101E-6</v>
      </c>
      <c r="J393" s="4">
        <v>0.99850975904214601</v>
      </c>
    </row>
    <row r="394" spans="1:10" x14ac:dyDescent="0.25">
      <c r="A394" s="5">
        <v>5.7561643835616403</v>
      </c>
      <c r="B394" s="6">
        <v>1.9006416018111301E-15</v>
      </c>
      <c r="C394" s="3">
        <v>0.99999999999920997</v>
      </c>
      <c r="D394" s="3">
        <v>0</v>
      </c>
      <c r="E394" s="3">
        <v>0.99770565382658905</v>
      </c>
      <c r="F394" s="5">
        <v>4.1505817932922699</v>
      </c>
      <c r="G394" s="2">
        <v>1.87419353720666E-12</v>
      </c>
      <c r="H394" s="1">
        <v>0.99999999918709304</v>
      </c>
      <c r="I394" s="6">
        <v>3.6878843787042098E-6</v>
      </c>
      <c r="J394" s="4">
        <v>0.99850607666039404</v>
      </c>
    </row>
    <row r="395" spans="1:10" x14ac:dyDescent="0.25">
      <c r="A395" s="5">
        <v>5.7698630136986298</v>
      </c>
      <c r="B395" s="6">
        <v>3.80399007175009E-15</v>
      </c>
      <c r="C395" s="3">
        <v>0.99999999999920597</v>
      </c>
      <c r="D395" s="6">
        <v>8.9954186924586598E-6</v>
      </c>
      <c r="E395" s="3">
        <v>0.99769667908686699</v>
      </c>
      <c r="F395" s="5">
        <v>4.1587953456536599</v>
      </c>
      <c r="G395" s="2">
        <v>1.8745263502009302E-12</v>
      </c>
      <c r="H395" s="1">
        <v>0.99999999918521798</v>
      </c>
      <c r="I395" s="6">
        <v>4.9179515197264097E-6</v>
      </c>
      <c r="J395" s="4">
        <v>0.998501166067992</v>
      </c>
    </row>
    <row r="396" spans="1:10" x14ac:dyDescent="0.25">
      <c r="A396" s="5">
        <v>5.7835616438356201</v>
      </c>
      <c r="B396" s="6">
        <v>1.9025177911952398E-15</v>
      </c>
      <c r="C396" s="3">
        <v>0.99999999999920397</v>
      </c>
      <c r="D396" s="6">
        <v>7.7150339301379299E-6</v>
      </c>
      <c r="E396" s="3">
        <v>0.99768898185282795</v>
      </c>
      <c r="F396" s="5">
        <v>4.1670088980150597</v>
      </c>
      <c r="G396" s="2">
        <v>1.8749535279064302E-12</v>
      </c>
      <c r="H396" s="1">
        <v>0.99999999918334304</v>
      </c>
      <c r="I396" s="6">
        <v>7.3794429188978101E-6</v>
      </c>
      <c r="J396" s="4">
        <v>0.99849379771281999</v>
      </c>
    </row>
    <row r="397" spans="1:10" x14ac:dyDescent="0.25">
      <c r="A397" s="5">
        <v>5.7917808219178104</v>
      </c>
      <c r="B397" s="6">
        <v>1.9026244463332599E-15</v>
      </c>
      <c r="C397" s="3">
        <v>0.99999999999920197</v>
      </c>
      <c r="D397" s="6">
        <v>5.1444321297073498E-6</v>
      </c>
      <c r="E397" s="3">
        <v>0.99768384932277698</v>
      </c>
      <c r="F397" s="5">
        <v>4.1724845995893203</v>
      </c>
      <c r="G397" s="2">
        <v>1.87508497544517E-12</v>
      </c>
      <c r="H397" s="1">
        <v>0.99999999918146798</v>
      </c>
      <c r="I397" s="6">
        <v>2.4601954813289598E-6</v>
      </c>
      <c r="J397" s="4">
        <v>0.99849134122591199</v>
      </c>
    </row>
    <row r="398" spans="1:10" x14ac:dyDescent="0.25">
      <c r="A398" s="5">
        <v>5.8136986301369902</v>
      </c>
      <c r="B398" s="6">
        <v>1.9038058716480701E-15</v>
      </c>
      <c r="C398" s="3">
        <v>0.99999999999920097</v>
      </c>
      <c r="D398" s="6">
        <v>1.67257322296038E-5</v>
      </c>
      <c r="E398" s="3">
        <v>0.997667162469413</v>
      </c>
      <c r="F398" s="5">
        <v>4.1779603011635897</v>
      </c>
      <c r="G398" s="2">
        <v>1.8756846833132902E-12</v>
      </c>
      <c r="H398" s="1">
        <v>0.99999999917959204</v>
      </c>
      <c r="I398" s="6">
        <v>1.2302829484089099E-6</v>
      </c>
      <c r="J398" s="4">
        <v>0.99849011279979705</v>
      </c>
    </row>
    <row r="399" spans="1:10" x14ac:dyDescent="0.25">
      <c r="A399" s="5">
        <v>5.8191780821917796</v>
      </c>
      <c r="B399" s="6">
        <v>1.9042798016911299E-15</v>
      </c>
      <c r="C399" s="3">
        <v>0.99999999999919897</v>
      </c>
      <c r="D399" s="6">
        <v>5.14865311034831E-6</v>
      </c>
      <c r="E399" s="3">
        <v>0.99766202584049801</v>
      </c>
      <c r="F399" s="5">
        <v>4.18069815195072</v>
      </c>
      <c r="G399" s="2">
        <v>1.8761697891006801E-12</v>
      </c>
      <c r="H399" s="1">
        <v>0.99999999917771598</v>
      </c>
      <c r="I399" s="6">
        <v>1.2303403286474901E-6</v>
      </c>
      <c r="J399" s="4">
        <v>0.99848888431789895</v>
      </c>
    </row>
    <row r="400" spans="1:10" x14ac:dyDescent="0.25">
      <c r="A400" s="5">
        <v>5.86301369863014</v>
      </c>
      <c r="B400" s="6">
        <v>1.9063968058164002E-15</v>
      </c>
      <c r="C400" s="3">
        <v>0.99999999999919698</v>
      </c>
      <c r="D400" s="6">
        <v>2.70466578603462E-5</v>
      </c>
      <c r="E400" s="3">
        <v>0.99763504278192705</v>
      </c>
      <c r="F400" s="5">
        <v>4.1971252566735098</v>
      </c>
      <c r="G400" s="2">
        <v>1.87741215517384E-12</v>
      </c>
      <c r="H400" s="1">
        <v>0.99999999917583904</v>
      </c>
      <c r="I400" s="6">
        <v>8.6148352175081099E-6</v>
      </c>
      <c r="J400" s="4">
        <v>0.99848028253774501</v>
      </c>
    </row>
    <row r="401" spans="1:10" x14ac:dyDescent="0.25">
      <c r="A401" s="5">
        <v>5.8712328767123303</v>
      </c>
      <c r="B401" s="6">
        <v>1.9070559787535799E-15</v>
      </c>
      <c r="C401" s="3">
        <v>0.99999999999919498</v>
      </c>
      <c r="D401" s="6">
        <v>5.1549261788860196E-6</v>
      </c>
      <c r="E401" s="3">
        <v>0.99762990006018304</v>
      </c>
      <c r="F401" s="5">
        <v>4.2108145106091701</v>
      </c>
      <c r="G401" s="2">
        <v>1.87801386631562E-12</v>
      </c>
      <c r="H401" s="1">
        <v>0.99999999917396099</v>
      </c>
      <c r="I401" s="6">
        <v>3.6932902023711699E-6</v>
      </c>
      <c r="J401" s="4">
        <v>0.99847659486711005</v>
      </c>
    </row>
    <row r="402" spans="1:10" x14ac:dyDescent="0.25">
      <c r="A402" s="5">
        <v>5.8794520547945197</v>
      </c>
      <c r="B402" s="6">
        <v>1.9071746881559601E-15</v>
      </c>
      <c r="C402" s="3">
        <v>0.99999999999919298</v>
      </c>
      <c r="D402" s="6">
        <v>5.15593523609751E-6</v>
      </c>
      <c r="E402" s="3">
        <v>0.99762475635828896</v>
      </c>
      <c r="F402" s="5">
        <v>4.2135523613963004</v>
      </c>
      <c r="G402" s="2">
        <v>3.7565260468391697E-12</v>
      </c>
      <c r="H402" s="1">
        <v>0.99999999917020399</v>
      </c>
      <c r="I402" s="6">
        <v>1.2315425411202899E-6</v>
      </c>
      <c r="J402" s="4">
        <v>0.99847536520146496</v>
      </c>
    </row>
    <row r="403" spans="1:10" x14ac:dyDescent="0.25">
      <c r="A403" s="5">
        <v>5.8986301369863003</v>
      </c>
      <c r="B403" s="6">
        <v>1.9079764762480799E-15</v>
      </c>
      <c r="C403" s="3">
        <v>0.99999999999919098</v>
      </c>
      <c r="D403" s="6">
        <v>9.0252387014142805E-6</v>
      </c>
      <c r="E403" s="3">
        <v>0.99761575259735902</v>
      </c>
      <c r="F403" s="5">
        <v>4.2327173169062302</v>
      </c>
      <c r="G403" s="2">
        <v>1.8801628722346302E-12</v>
      </c>
      <c r="H403" s="1">
        <v>0.99999999916832405</v>
      </c>
      <c r="I403" s="6">
        <v>1.2319703726287701E-5</v>
      </c>
      <c r="J403" s="4">
        <v>0.99846306435655896</v>
      </c>
    </row>
    <row r="404" spans="1:10" x14ac:dyDescent="0.25">
      <c r="A404" s="5">
        <v>5.9397260273972599</v>
      </c>
      <c r="B404" s="6">
        <v>1.9099431251870301E-15</v>
      </c>
      <c r="C404" s="3">
        <v>0.99999999999918898</v>
      </c>
      <c r="D404" s="6">
        <v>1.67691202293393E-5</v>
      </c>
      <c r="E404" s="3">
        <v>0.997599023599127</v>
      </c>
      <c r="F404" s="5">
        <v>4.24914442162902</v>
      </c>
      <c r="G404" s="2">
        <v>1.8808217532679699E-12</v>
      </c>
      <c r="H404" s="1">
        <v>0.999999999166443</v>
      </c>
      <c r="I404" s="6">
        <v>7.3950131517998501E-6</v>
      </c>
      <c r="J404" s="4">
        <v>0.99845568073636803</v>
      </c>
    </row>
    <row r="405" spans="1:10" x14ac:dyDescent="0.25">
      <c r="A405" s="5">
        <v>5.9424657534246599</v>
      </c>
      <c r="B405" s="6">
        <v>1.9101901658910799E-15</v>
      </c>
      <c r="C405" s="3">
        <v>0.99999999999918698</v>
      </c>
      <c r="D405" s="6">
        <v>1.2904282534645199E-6</v>
      </c>
      <c r="E405" s="3">
        <v>0.99759773626999204</v>
      </c>
      <c r="F405" s="5">
        <v>4.2518822724161502</v>
      </c>
      <c r="G405" s="2">
        <v>3.7621110469761401E-12</v>
      </c>
      <c r="H405" s="1">
        <v>0.99999999916268101</v>
      </c>
      <c r="I405" s="6">
        <v>1.2327955805772099E-6</v>
      </c>
      <c r="J405" s="4">
        <v>0.99845444984537601</v>
      </c>
    </row>
    <row r="406" spans="1:10" x14ac:dyDescent="0.25">
      <c r="A406" s="5">
        <v>5.9479452054794502</v>
      </c>
      <c r="B406" s="6">
        <v>1.9104260334557299E-15</v>
      </c>
      <c r="C406" s="3">
        <v>0.99999999999918499</v>
      </c>
      <c r="D406" s="6">
        <v>5.1621843117598299E-6</v>
      </c>
      <c r="E406" s="3">
        <v>0.99759258649990001</v>
      </c>
      <c r="F406" s="5">
        <v>4.2628336755646803</v>
      </c>
      <c r="G406" s="2">
        <v>1.8817427831221599E-12</v>
      </c>
      <c r="H406" s="1">
        <v>0.99999999916079896</v>
      </c>
      <c r="I406" s="6">
        <v>8.6311421237036894E-6</v>
      </c>
      <c r="J406" s="4">
        <v>0.99844583208030602</v>
      </c>
    </row>
    <row r="407" spans="1:10" x14ac:dyDescent="0.25">
      <c r="A407" s="5">
        <v>5.9643835616438396</v>
      </c>
      <c r="B407" s="6">
        <v>1.9112833227833201E-15</v>
      </c>
      <c r="C407" s="3">
        <v>0.99999999999918299</v>
      </c>
      <c r="D407" s="6">
        <v>1.0328477365248E-5</v>
      </c>
      <c r="E407" s="3">
        <v>0.99758228294066098</v>
      </c>
      <c r="F407" s="5">
        <v>4.27926078028747</v>
      </c>
      <c r="G407" s="2">
        <v>3.7645641581713197E-12</v>
      </c>
      <c r="H407" s="1">
        <v>0.99999999915703497</v>
      </c>
      <c r="I407" s="6">
        <v>7.39985037387218E-6</v>
      </c>
      <c r="J407" s="4">
        <v>0.99843844375787805</v>
      </c>
    </row>
    <row r="408" spans="1:10" x14ac:dyDescent="0.25">
      <c r="A408" s="5">
        <v>5.9698630136986299</v>
      </c>
      <c r="B408" s="6">
        <v>1.9116398314081302E-15</v>
      </c>
      <c r="C408" s="3">
        <v>0.99999999999918099</v>
      </c>
      <c r="D408" s="6">
        <v>2.5828076360562301E-6</v>
      </c>
      <c r="E408" s="3">
        <v>0.99757970638085003</v>
      </c>
      <c r="F408" s="5">
        <v>4.2874743326488698</v>
      </c>
      <c r="G408" s="2">
        <v>1.8827589739804601E-12</v>
      </c>
      <c r="H408" s="1">
        <v>0.99999999915515203</v>
      </c>
      <c r="I408" s="6">
        <v>2.4670246976412098E-6</v>
      </c>
      <c r="J408" s="4">
        <v>0.99843598058861704</v>
      </c>
    </row>
    <row r="409" spans="1:10" x14ac:dyDescent="0.25">
      <c r="A409" s="5">
        <v>5.9835616438356203</v>
      </c>
      <c r="B409" s="6">
        <v>1.91207993707467E-15</v>
      </c>
      <c r="C409" s="3">
        <v>0.99999999999917999</v>
      </c>
      <c r="D409" s="6">
        <v>1.0334085263495299E-5</v>
      </c>
      <c r="E409" s="3">
        <v>0.99756939736037498</v>
      </c>
      <c r="F409" s="5">
        <v>4.2929500342231304</v>
      </c>
      <c r="G409" s="2">
        <v>1.8830895083631501E-12</v>
      </c>
      <c r="H409" s="1">
        <v>0.99999999915326898</v>
      </c>
      <c r="I409" s="6">
        <v>3.70130385830792E-6</v>
      </c>
      <c r="J409" s="4">
        <v>0.99843228508050896</v>
      </c>
    </row>
    <row r="410" spans="1:10" x14ac:dyDescent="0.25">
      <c r="A410" s="5">
        <v>6.0246575342465798</v>
      </c>
      <c r="B410" s="6">
        <v>1.9149354428963899E-15</v>
      </c>
      <c r="C410" s="3">
        <v>0.99999999999917799</v>
      </c>
      <c r="D410" s="6">
        <v>3.74980782636833E-5</v>
      </c>
      <c r="E410" s="3">
        <v>0.99753199112637403</v>
      </c>
      <c r="F410" s="5">
        <v>4.3066392881587996</v>
      </c>
      <c r="G410" s="2">
        <v>1.8840893781384601E-12</v>
      </c>
      <c r="H410" s="1">
        <v>0.99999999915138504</v>
      </c>
      <c r="I410" s="6">
        <v>7.4034668396522298E-6</v>
      </c>
      <c r="J410" s="4">
        <v>0.99842489324755701</v>
      </c>
    </row>
    <row r="411" spans="1:10" x14ac:dyDescent="0.25">
      <c r="A411" s="5">
        <v>6.0356164383561604</v>
      </c>
      <c r="B411" s="6">
        <v>1.9154522894754398E-15</v>
      </c>
      <c r="C411" s="3">
        <v>0.99999999999917599</v>
      </c>
      <c r="D411" s="6">
        <v>3.8824030784956903E-6</v>
      </c>
      <c r="E411" s="3">
        <v>0.99752811831261901</v>
      </c>
      <c r="F411" s="5">
        <v>4.3148528405201896</v>
      </c>
      <c r="G411" s="2">
        <v>1.8841393903208799E-12</v>
      </c>
      <c r="H411" s="1">
        <v>0.999999999149501</v>
      </c>
      <c r="I411" s="6">
        <v>1.2341300799725299E-6</v>
      </c>
      <c r="J411" s="4">
        <v>0.99842366106212399</v>
      </c>
    </row>
    <row r="412" spans="1:10" x14ac:dyDescent="0.25">
      <c r="A412" s="5">
        <v>6.0684931506849296</v>
      </c>
      <c r="B412" s="6">
        <v>1.9171817498921901E-15</v>
      </c>
      <c r="C412" s="3">
        <v>0.99999999999917399</v>
      </c>
      <c r="D412" s="6">
        <v>2.4603266433676999E-5</v>
      </c>
      <c r="E412" s="3">
        <v>0.99750357616445895</v>
      </c>
      <c r="F412" s="5">
        <v>4.3258042436687196</v>
      </c>
      <c r="G412" s="2">
        <v>1.8848253508037698E-12</v>
      </c>
      <c r="H412" s="1">
        <v>0.99999999914761595</v>
      </c>
      <c r="I412" s="6">
        <v>3.7026649611943602E-6</v>
      </c>
      <c r="J412" s="4">
        <v>0.99841996424066204</v>
      </c>
    </row>
    <row r="413" spans="1:10" x14ac:dyDescent="0.25">
      <c r="A413" s="5">
        <v>6.0712328767123296</v>
      </c>
      <c r="B413" s="6">
        <v>1.9175077795864301E-15</v>
      </c>
      <c r="C413" s="3">
        <v>0.999999999999172</v>
      </c>
      <c r="D413" s="6">
        <v>3.8868592355644598E-6</v>
      </c>
      <c r="E413" s="3">
        <v>0.99749969901600599</v>
      </c>
      <c r="F413" s="5">
        <v>4.3285420944558499</v>
      </c>
      <c r="G413" s="2">
        <v>1.88490784147938E-12</v>
      </c>
      <c r="H413" s="1">
        <v>0.99999999914573101</v>
      </c>
      <c r="I413" s="6">
        <v>3.7034360528933101E-6</v>
      </c>
      <c r="J413" s="4">
        <v>0.99841626666301697</v>
      </c>
    </row>
    <row r="414" spans="1:10" x14ac:dyDescent="0.25">
      <c r="A414" s="5">
        <v>6.0767123287671199</v>
      </c>
      <c r="B414" s="6">
        <v>1.9177568533300801E-15</v>
      </c>
      <c r="C414" s="3">
        <v>0.99999999999917</v>
      </c>
      <c r="D414" s="3">
        <v>0</v>
      </c>
      <c r="E414" s="3">
        <v>0.99749969901600599</v>
      </c>
      <c r="F414" s="5">
        <v>4.3340177960301203</v>
      </c>
      <c r="G414" s="2">
        <v>1.8856880034135901E-12</v>
      </c>
      <c r="H414" s="1">
        <v>0.99999999914384496</v>
      </c>
      <c r="I414" s="6">
        <v>2.4696363043299202E-6</v>
      </c>
      <c r="J414" s="4">
        <v>0.99841380094100296</v>
      </c>
    </row>
    <row r="415" spans="1:10" x14ac:dyDescent="0.25">
      <c r="A415" s="5">
        <v>6.0849315068493199</v>
      </c>
      <c r="B415" s="6">
        <v>1.9177666025905402E-15</v>
      </c>
      <c r="C415" s="3">
        <v>0.999999999999168</v>
      </c>
      <c r="D415" s="6">
        <v>1.2957689403863101E-6</v>
      </c>
      <c r="E415" s="3">
        <v>0.99749840648771604</v>
      </c>
      <c r="F415" s="5">
        <v>4.3668720054756998</v>
      </c>
      <c r="G415" s="2">
        <v>3.7722981139378202E-12</v>
      </c>
      <c r="H415" s="1">
        <v>0.99999999914007298</v>
      </c>
      <c r="I415" s="6">
        <v>1.23509544991296E-5</v>
      </c>
      <c r="J415" s="4">
        <v>0.998401469653728</v>
      </c>
    </row>
    <row r="416" spans="1:10" x14ac:dyDescent="0.25">
      <c r="A416" s="5">
        <v>6.0931506849315102</v>
      </c>
      <c r="B416" s="6">
        <v>1.9181762940814699E-15</v>
      </c>
      <c r="C416" s="3">
        <v>0.999999999999166</v>
      </c>
      <c r="D416" s="6">
        <v>6.4800798763573804E-6</v>
      </c>
      <c r="E416" s="3">
        <v>0.99749194263930796</v>
      </c>
      <c r="F416" s="5">
        <v>4.36960985626283</v>
      </c>
      <c r="G416" s="2">
        <v>3.7731989681288598E-12</v>
      </c>
      <c r="H416" s="1">
        <v>0.9999999991363</v>
      </c>
      <c r="I416" s="6">
        <v>1.23528716429542E-6</v>
      </c>
      <c r="J416" s="4">
        <v>0.99840023634196895</v>
      </c>
    </row>
    <row r="417" spans="1:10" x14ac:dyDescent="0.25">
      <c r="A417" s="5">
        <v>6.0958904109588996</v>
      </c>
      <c r="B417" s="6">
        <v>1.91886652512842E-15</v>
      </c>
      <c r="C417" s="3">
        <v>0.999999999999164</v>
      </c>
      <c r="D417" s="3">
        <v>0</v>
      </c>
      <c r="E417" s="3">
        <v>0.99749194263930796</v>
      </c>
      <c r="F417" s="5">
        <v>4.3750855578371004</v>
      </c>
      <c r="G417" s="2">
        <v>3.7741222837280303E-12</v>
      </c>
      <c r="H417" s="1">
        <v>0.99999999913252602</v>
      </c>
      <c r="I417" s="6">
        <v>4.9416410102549202E-6</v>
      </c>
      <c r="J417" s="4">
        <v>0.99839530261860698</v>
      </c>
    </row>
    <row r="418" spans="1:10" x14ac:dyDescent="0.25">
      <c r="A418" s="5">
        <v>6.11232876712329</v>
      </c>
      <c r="B418" s="6">
        <v>1.91934676295498E-15</v>
      </c>
      <c r="C418" s="3">
        <v>0.999999999999162</v>
      </c>
      <c r="D418" s="6">
        <v>1.42635518022181E-5</v>
      </c>
      <c r="E418" s="3">
        <v>0.99747771496278104</v>
      </c>
      <c r="F418" s="5">
        <v>4.3778234086242298</v>
      </c>
      <c r="G418" s="2">
        <v>1.88734796669561E-12</v>
      </c>
      <c r="H418" s="1">
        <v>0.99999999913063797</v>
      </c>
      <c r="I418" s="6">
        <v>1.2356361942052099E-6</v>
      </c>
      <c r="J418" s="4">
        <v>0.99839406896599703</v>
      </c>
    </row>
    <row r="419" spans="1:10" x14ac:dyDescent="0.25">
      <c r="A419" s="5">
        <v>6.1205479452054803</v>
      </c>
      <c r="B419" s="6">
        <v>1.9197924235934101E-15</v>
      </c>
      <c r="C419" s="3">
        <v>0.99999999999916001</v>
      </c>
      <c r="D419" s="6">
        <v>6.4852146396711402E-6</v>
      </c>
      <c r="E419" s="3">
        <v>0.99747124612667704</v>
      </c>
      <c r="F419" s="5">
        <v>4.4024640657084202</v>
      </c>
      <c r="G419" s="2">
        <v>1.8887631964574301E-12</v>
      </c>
      <c r="H419" s="1">
        <v>0.99999999912875004</v>
      </c>
      <c r="I419" s="6">
        <v>1.23606485175544E-5</v>
      </c>
      <c r="J419" s="4">
        <v>0.99838172824409899</v>
      </c>
    </row>
    <row r="420" spans="1:10" x14ac:dyDescent="0.25">
      <c r="A420" s="5">
        <v>6.1287671232876697</v>
      </c>
      <c r="B420" s="6">
        <v>3.8407301415741699E-15</v>
      </c>
      <c r="C420" s="3">
        <v>0.99999999999915701</v>
      </c>
      <c r="D420" s="6">
        <v>2.5946864677371199E-6</v>
      </c>
      <c r="E420" s="3">
        <v>0.99746865800489004</v>
      </c>
      <c r="F420" s="5">
        <v>4.4161533196440796</v>
      </c>
      <c r="G420" s="2">
        <v>1.8899393930829299E-12</v>
      </c>
      <c r="H420" s="1">
        <v>0.99999999912686</v>
      </c>
      <c r="I420" s="6">
        <v>6.1835024129780698E-6</v>
      </c>
      <c r="J420" s="4">
        <v>0.99837555476735995</v>
      </c>
    </row>
    <row r="421" spans="1:10" x14ac:dyDescent="0.25">
      <c r="A421" s="5">
        <v>6.13698630136986</v>
      </c>
      <c r="B421" s="6">
        <v>1.9209867035819001E-15</v>
      </c>
      <c r="C421" s="3">
        <v>0.99999999999915501</v>
      </c>
      <c r="D421" s="6">
        <v>5.1908340729630098E-6</v>
      </c>
      <c r="E421" s="3">
        <v>0.99746348032403198</v>
      </c>
      <c r="F421" s="5">
        <v>4.4353182751539997</v>
      </c>
      <c r="G421" s="2">
        <v>1.8905810958521598E-12</v>
      </c>
      <c r="H421" s="1">
        <v>0.99999999912496895</v>
      </c>
      <c r="I421" s="6">
        <v>1.11343839781458E-5</v>
      </c>
      <c r="J421" s="4">
        <v>0.99836443853246504</v>
      </c>
    </row>
    <row r="422" spans="1:10" x14ac:dyDescent="0.25">
      <c r="A422" s="5">
        <v>6.13972602739726</v>
      </c>
      <c r="B422" s="6">
        <v>1.9213583133649099E-15</v>
      </c>
      <c r="C422" s="3">
        <v>0.99999999999915301</v>
      </c>
      <c r="D422" s="3">
        <v>0</v>
      </c>
      <c r="E422" s="3">
        <v>0.99746348032403198</v>
      </c>
      <c r="F422" s="5">
        <v>4.44079397672827</v>
      </c>
      <c r="G422" s="2">
        <v>1.8909157901084698E-12</v>
      </c>
      <c r="H422" s="1">
        <v>0.99999999912307802</v>
      </c>
      <c r="I422" s="3">
        <v>0</v>
      </c>
      <c r="J422" s="4">
        <v>0.99836443853246504</v>
      </c>
    </row>
    <row r="423" spans="1:10" x14ac:dyDescent="0.25">
      <c r="A423" s="5">
        <v>6.1479452054794503</v>
      </c>
      <c r="B423" s="6">
        <v>1.9214746310356399E-15</v>
      </c>
      <c r="C423" s="3">
        <v>0.99999999999915101</v>
      </c>
      <c r="D423" s="6">
        <v>5.1927123709827302E-6</v>
      </c>
      <c r="E423" s="3">
        <v>0.99745830079652598</v>
      </c>
      <c r="F423" s="5">
        <v>4.44900752908966</v>
      </c>
      <c r="G423" s="2">
        <v>3.78338360387086E-12</v>
      </c>
      <c r="H423" s="1">
        <v>0.99999999911929505</v>
      </c>
      <c r="I423" s="6">
        <v>3.71307139731842E-6</v>
      </c>
      <c r="J423" s="4">
        <v>0.99836073154090599</v>
      </c>
    </row>
    <row r="424" spans="1:10" x14ac:dyDescent="0.25">
      <c r="A424" s="5">
        <v>6.1506849315068504</v>
      </c>
      <c r="B424" s="6">
        <v>1.9215720780280601E-15</v>
      </c>
      <c r="C424" s="3">
        <v>0.99999999999914901</v>
      </c>
      <c r="D424" s="6">
        <v>1.29832243775168E-6</v>
      </c>
      <c r="E424" s="3">
        <v>0.99745700577487395</v>
      </c>
      <c r="F424" s="5">
        <v>4.4599589322381901</v>
      </c>
      <c r="G424" s="2">
        <v>1.8924124095564101E-12</v>
      </c>
      <c r="H424" s="1">
        <v>0.99999999911740201</v>
      </c>
      <c r="I424" s="6">
        <v>7.4277902040293403E-6</v>
      </c>
      <c r="J424" s="4">
        <v>0.99835331595438503</v>
      </c>
    </row>
    <row r="425" spans="1:10" x14ac:dyDescent="0.25">
      <c r="A425" s="5">
        <v>6.1534246575342504</v>
      </c>
      <c r="B425" s="6">
        <v>1.9218098300248602E-15</v>
      </c>
      <c r="C425" s="3">
        <v>0.99999999999914702</v>
      </c>
      <c r="D425" s="6">
        <v>2.5968378270513302E-6</v>
      </c>
      <c r="E425" s="3">
        <v>0.99745441554415404</v>
      </c>
      <c r="F425" s="5">
        <v>4.4626967830253204</v>
      </c>
      <c r="G425" s="2">
        <v>3.7851401364913197E-12</v>
      </c>
      <c r="H425" s="1">
        <v>0.99999999911361703</v>
      </c>
      <c r="I425" s="3">
        <v>0</v>
      </c>
      <c r="J425" s="4">
        <v>0.99835331595438503</v>
      </c>
    </row>
    <row r="426" spans="1:10" x14ac:dyDescent="0.25">
      <c r="A426" s="5">
        <v>6.1698630136986301</v>
      </c>
      <c r="B426" s="6">
        <v>1.9229221246503501E-15</v>
      </c>
      <c r="C426" s="3">
        <v>0.99999999999914502</v>
      </c>
      <c r="D426" s="6">
        <v>9.0919956066784004E-6</v>
      </c>
      <c r="E426" s="3">
        <v>0.99744534673421703</v>
      </c>
      <c r="F426" s="5">
        <v>4.4654346338124604</v>
      </c>
      <c r="G426" s="2">
        <v>1.89267207374064E-12</v>
      </c>
      <c r="H426" s="1">
        <v>0.99999999911172499</v>
      </c>
      <c r="I426" s="6">
        <v>1.2383083410508001E-6</v>
      </c>
      <c r="J426" s="4">
        <v>0.998352079685912</v>
      </c>
    </row>
    <row r="427" spans="1:10" x14ac:dyDescent="0.25">
      <c r="A427" s="5">
        <v>6.1780821917808204</v>
      </c>
      <c r="B427" s="6">
        <v>1.92339608580204E-15</v>
      </c>
      <c r="C427" s="3">
        <v>0.99999999999914302</v>
      </c>
      <c r="D427" s="6">
        <v>1.29914739114808E-6</v>
      </c>
      <c r="E427" s="3">
        <v>0.99744405090653798</v>
      </c>
      <c r="F427" s="5">
        <v>4.4709103353867201</v>
      </c>
      <c r="G427" s="2">
        <v>1.8927607199436498E-12</v>
      </c>
      <c r="H427" s="1">
        <v>0.99999999910983195</v>
      </c>
      <c r="I427" s="6">
        <v>1.23837247234331E-6</v>
      </c>
      <c r="J427" s="4">
        <v>0.99835084335494495</v>
      </c>
    </row>
    <row r="428" spans="1:10" x14ac:dyDescent="0.25">
      <c r="A428" s="5">
        <v>6.2219178082191799</v>
      </c>
      <c r="B428" s="6">
        <v>1.9255248717450101E-15</v>
      </c>
      <c r="C428" s="3">
        <v>0.99999999999914102</v>
      </c>
      <c r="D428" s="6">
        <v>2.85995175232905E-5</v>
      </c>
      <c r="E428" s="3">
        <v>0.99741552489584295</v>
      </c>
      <c r="F428" s="5">
        <v>4.4818617385352502</v>
      </c>
      <c r="G428" s="2">
        <v>1.89327740764224E-12</v>
      </c>
      <c r="H428" s="1">
        <v>0.99999999910793902</v>
      </c>
      <c r="I428" s="6">
        <v>4.9546393287595797E-6</v>
      </c>
      <c r="J428" s="4">
        <v>0.99834589689884601</v>
      </c>
    </row>
    <row r="429" spans="1:10" x14ac:dyDescent="0.25">
      <c r="A429" s="5">
        <v>6.2356164383561596</v>
      </c>
      <c r="B429" s="6">
        <v>1.9259638855781802E-15</v>
      </c>
      <c r="C429" s="3">
        <v>0.99999999999913902</v>
      </c>
      <c r="D429" s="6">
        <v>5.2032959000246001E-6</v>
      </c>
      <c r="E429" s="3">
        <v>0.997410335061234</v>
      </c>
      <c r="F429" s="5">
        <v>4.4873374401095099</v>
      </c>
      <c r="G429" s="2">
        <v>1.89342142883345E-12</v>
      </c>
      <c r="H429" s="1">
        <v>0.99999999910604498</v>
      </c>
      <c r="I429" s="3">
        <v>0</v>
      </c>
      <c r="J429" s="4">
        <v>0.99834589689884601</v>
      </c>
    </row>
    <row r="430" spans="1:10" x14ac:dyDescent="0.25">
      <c r="A430" s="5">
        <v>6.25479452054795</v>
      </c>
      <c r="B430" s="6">
        <v>1.92685534586198E-15</v>
      </c>
      <c r="C430" s="3">
        <v>0.99999999999913702</v>
      </c>
      <c r="D430" s="6">
        <v>1.4314781125294699E-5</v>
      </c>
      <c r="E430" s="3">
        <v>0.99739605745278603</v>
      </c>
      <c r="F430" s="5">
        <v>4.4900752908966499</v>
      </c>
      <c r="G430" s="2">
        <v>1.89366782340925E-12</v>
      </c>
      <c r="H430" s="1">
        <v>0.99999999910415105</v>
      </c>
      <c r="I430" s="6">
        <v>1.23893472730161E-6</v>
      </c>
      <c r="J430" s="4">
        <v>0.99834466001421096</v>
      </c>
    </row>
    <row r="431" spans="1:10" x14ac:dyDescent="0.25">
      <c r="A431" s="5">
        <v>6.2602739726027403</v>
      </c>
      <c r="B431" s="6">
        <v>1.92722058708866E-15</v>
      </c>
      <c r="C431" s="3">
        <v>0.99999999999913503</v>
      </c>
      <c r="D431" s="6">
        <v>3.9053002880650402E-6</v>
      </c>
      <c r="E431" s="3">
        <v>0.99739216232928096</v>
      </c>
      <c r="F431" s="5">
        <v>4.5037645448323103</v>
      </c>
      <c r="G431" s="2">
        <v>1.8942258363378998E-12</v>
      </c>
      <c r="H431" s="1">
        <v>0.99999999910225701</v>
      </c>
      <c r="I431" s="6">
        <v>4.9562186815845302E-6</v>
      </c>
      <c r="J431" s="4">
        <v>0.99833971201201799</v>
      </c>
    </row>
    <row r="432" spans="1:10" x14ac:dyDescent="0.25">
      <c r="A432" s="5">
        <v>6.2958904109588998</v>
      </c>
      <c r="B432" s="6">
        <v>1.92963094004654E-15</v>
      </c>
      <c r="C432" s="3">
        <v>0.99999999999913303</v>
      </c>
      <c r="D432" s="6">
        <v>2.6049042652063899E-5</v>
      </c>
      <c r="E432" s="3">
        <v>0.99736618155669299</v>
      </c>
      <c r="F432" s="5">
        <v>4.5065023956194397</v>
      </c>
      <c r="G432" s="2">
        <v>3.7891501069249698E-12</v>
      </c>
      <c r="H432" s="1">
        <v>0.99999999909846804</v>
      </c>
      <c r="I432" s="6">
        <v>1.2391704150829699E-6</v>
      </c>
      <c r="J432" s="4">
        <v>0.99833847489974903</v>
      </c>
    </row>
    <row r="433" spans="1:10" x14ac:dyDescent="0.25">
      <c r="A433" s="5">
        <v>6.3123287671232902</v>
      </c>
      <c r="B433" s="6">
        <v>1.9303081476601099E-15</v>
      </c>
      <c r="C433" s="3">
        <v>0.99999999999913103</v>
      </c>
      <c r="D433" s="6">
        <v>7.8198553151798497E-6</v>
      </c>
      <c r="E433" s="3">
        <v>0.99735838232795104</v>
      </c>
      <c r="F433" s="5">
        <v>4.5174537987679697</v>
      </c>
      <c r="G433" s="2">
        <v>1.8957387022917699E-12</v>
      </c>
      <c r="H433" s="1">
        <v>0.999999999096572</v>
      </c>
      <c r="I433" s="6">
        <v>9.9158944428321804E-6</v>
      </c>
      <c r="J433" s="4">
        <v>0.99832857552989396</v>
      </c>
    </row>
    <row r="434" spans="1:10" x14ac:dyDescent="0.25">
      <c r="A434" s="5">
        <v>6.3178082191780804</v>
      </c>
      <c r="B434" s="6">
        <v>1.9303152753421698E-15</v>
      </c>
      <c r="C434" s="3">
        <v>0.99999999999913003</v>
      </c>
      <c r="D434" s="6">
        <v>5.2144910629822903E-6</v>
      </c>
      <c r="E434" s="3">
        <v>0.99735318162513897</v>
      </c>
      <c r="F434" s="5">
        <v>4.5229295003422303</v>
      </c>
      <c r="G434" s="2">
        <v>1.8964423287657398E-12</v>
      </c>
      <c r="H434" s="1">
        <v>0.99999999909467596</v>
      </c>
      <c r="I434" s="6">
        <v>4.9594472332583696E-6</v>
      </c>
      <c r="J434" s="4">
        <v>0.99832362438428002</v>
      </c>
    </row>
    <row r="435" spans="1:10" x14ac:dyDescent="0.25">
      <c r="A435" s="5">
        <v>6.3205479452054796</v>
      </c>
      <c r="B435" s="6">
        <v>1.9311828094335102E-15</v>
      </c>
      <c r="C435" s="3">
        <v>0.99999999999912803</v>
      </c>
      <c r="D435" s="6">
        <v>1.3039555288095301E-6</v>
      </c>
      <c r="E435" s="3">
        <v>0.99735188112179196</v>
      </c>
      <c r="F435" s="5">
        <v>4.53114305270363</v>
      </c>
      <c r="G435" s="2">
        <v>1.8972294725587599E-12</v>
      </c>
      <c r="H435" s="1">
        <v>0.99999999909277903</v>
      </c>
      <c r="I435" s="6">
        <v>4.9604039396606196E-6</v>
      </c>
      <c r="J435" s="4">
        <v>0.99831867230812299</v>
      </c>
    </row>
    <row r="436" spans="1:10" x14ac:dyDescent="0.25">
      <c r="A436" s="5">
        <v>6.3287671232876699</v>
      </c>
      <c r="B436" s="6">
        <v>1.9315758918938401E-15</v>
      </c>
      <c r="C436" s="3">
        <v>0.99999999999912603</v>
      </c>
      <c r="D436" s="6">
        <v>3.9124030839750597E-6</v>
      </c>
      <c r="E436" s="3">
        <v>0.99734797908684902</v>
      </c>
      <c r="F436" s="5">
        <v>4.5448323066392904</v>
      </c>
      <c r="G436" s="2">
        <v>3.7956987659635698E-12</v>
      </c>
      <c r="H436" s="1">
        <v>0.99999999908898296</v>
      </c>
      <c r="I436" s="6">
        <v>1.36487664988761E-5</v>
      </c>
      <c r="J436" s="4">
        <v>0.99830504658265995</v>
      </c>
    </row>
    <row r="437" spans="1:10" x14ac:dyDescent="0.25">
      <c r="A437" s="5">
        <v>6.3342465753424699</v>
      </c>
      <c r="B437" s="6">
        <v>1.9318810110978301E-15</v>
      </c>
      <c r="C437" s="3">
        <v>0.99999999999912403</v>
      </c>
      <c r="D437" s="6">
        <v>1.3043031726824199E-6</v>
      </c>
      <c r="E437" s="3">
        <v>0.99734667824356404</v>
      </c>
      <c r="F437" s="5">
        <v>4.5475701574264198</v>
      </c>
      <c r="G437" s="2">
        <v>1.8978979763545501E-12</v>
      </c>
      <c r="H437" s="1">
        <v>0.99999999908708503</v>
      </c>
      <c r="I437" s="3">
        <v>0</v>
      </c>
      <c r="J437" s="4">
        <v>0.99830504658265995</v>
      </c>
    </row>
    <row r="438" spans="1:10" x14ac:dyDescent="0.25">
      <c r="A438" s="5">
        <v>6.3369863013698602</v>
      </c>
      <c r="B438" s="6">
        <v>1.9320607067609398E-15</v>
      </c>
      <c r="C438" s="3">
        <v>0.99999999999912204</v>
      </c>
      <c r="D438" s="3">
        <v>0</v>
      </c>
      <c r="E438" s="3">
        <v>0.99734667824356404</v>
      </c>
      <c r="F438" s="5">
        <v>4.5612594113620801</v>
      </c>
      <c r="G438" s="2">
        <v>1.8983029238317299E-12</v>
      </c>
      <c r="H438" s="1">
        <v>0.999999999085187</v>
      </c>
      <c r="I438" s="6">
        <v>2.48270253044424E-6</v>
      </c>
      <c r="J438" s="4">
        <v>0.99830256809127205</v>
      </c>
    </row>
    <row r="439" spans="1:10" x14ac:dyDescent="0.25">
      <c r="A439" s="5">
        <v>6.3424657534246602</v>
      </c>
      <c r="B439" s="6">
        <v>1.93216829633567E-15</v>
      </c>
      <c r="C439" s="3">
        <v>0.99999999999912004</v>
      </c>
      <c r="D439" s="6">
        <v>5.2181011092468201E-6</v>
      </c>
      <c r="E439" s="3">
        <v>0.99734147400133499</v>
      </c>
      <c r="F439" s="5">
        <v>4.5722108145106102</v>
      </c>
      <c r="G439" s="2">
        <v>3.7979514715622697E-12</v>
      </c>
      <c r="H439" s="1">
        <v>0.99999999908138903</v>
      </c>
      <c r="I439" s="6">
        <v>1.2416939993698901E-5</v>
      </c>
      <c r="J439" s="4">
        <v>0.99829017230514705</v>
      </c>
    </row>
    <row r="440" spans="1:10" x14ac:dyDescent="0.25">
      <c r="A440" s="5">
        <v>6.3534246575342497</v>
      </c>
      <c r="B440" s="6">
        <v>1.93264058467503E-15</v>
      </c>
      <c r="C440" s="3">
        <v>0.99999999999911804</v>
      </c>
      <c r="D440" s="6">
        <v>9.1340465923359406E-6</v>
      </c>
      <c r="E440" s="3">
        <v>0.99733236427944705</v>
      </c>
      <c r="F440" s="5">
        <v>4.5749486652977396</v>
      </c>
      <c r="G440" s="2">
        <v>1.8992137879735901E-12</v>
      </c>
      <c r="H440" s="1">
        <v>0.99999999907949</v>
      </c>
      <c r="I440" s="3">
        <v>0</v>
      </c>
      <c r="J440" s="4">
        <v>0.99829017230514705</v>
      </c>
    </row>
    <row r="441" spans="1:10" x14ac:dyDescent="0.25">
      <c r="A441" s="5">
        <v>6.3835616438356197</v>
      </c>
      <c r="B441" s="6">
        <v>1.9334782785966602E-15</v>
      </c>
      <c r="C441" s="3">
        <v>0.99999999999911604</v>
      </c>
      <c r="D441" s="6">
        <v>1.4357788906151301E-5</v>
      </c>
      <c r="E441" s="3">
        <v>0.997318044894689</v>
      </c>
      <c r="F441" s="5">
        <v>4.5886379192333999</v>
      </c>
      <c r="G441" s="2">
        <v>1.9004604553179999E-12</v>
      </c>
      <c r="H441" s="1">
        <v>0.99999999907758896</v>
      </c>
      <c r="I441" s="6">
        <v>4.9685312169477601E-6</v>
      </c>
      <c r="J441" s="4">
        <v>0.99828521228158495</v>
      </c>
    </row>
    <row r="442" spans="1:10" x14ac:dyDescent="0.25">
      <c r="A442" s="5">
        <v>6.38904109589041</v>
      </c>
      <c r="B442" s="6">
        <v>1.9343828112294701E-15</v>
      </c>
      <c r="C442" s="3">
        <v>0.99999999999911404</v>
      </c>
      <c r="D442" s="6">
        <v>6.5304894551827998E-6</v>
      </c>
      <c r="E442" s="3">
        <v>0.99731153194097999</v>
      </c>
      <c r="F442" s="5">
        <v>4.5941136208076703</v>
      </c>
      <c r="G442" s="2">
        <v>1.9007385430327601E-12</v>
      </c>
      <c r="H442" s="1">
        <v>0.99999999907568804</v>
      </c>
      <c r="I442" s="6">
        <v>1.24262839011125E-6</v>
      </c>
      <c r="J442" s="4">
        <v>0.99828397178480899</v>
      </c>
    </row>
    <row r="443" spans="1:10" x14ac:dyDescent="0.25">
      <c r="A443" s="5">
        <v>6.3972602739726003</v>
      </c>
      <c r="B443" s="6">
        <v>1.93483824068383E-15</v>
      </c>
      <c r="C443" s="3">
        <v>0.99999999999911204</v>
      </c>
      <c r="D443" s="6">
        <v>2.61287978591549E-6</v>
      </c>
      <c r="E443" s="3">
        <v>0.99730892608924204</v>
      </c>
      <c r="F443" s="5">
        <v>4.6214921286789901</v>
      </c>
      <c r="G443" s="2">
        <v>1.9021725029964299E-12</v>
      </c>
      <c r="H443" s="1">
        <v>0.99999999907378601</v>
      </c>
      <c r="I443" s="6">
        <v>1.6167124945257401E-5</v>
      </c>
      <c r="J443" s="4">
        <v>0.99826783253356899</v>
      </c>
    </row>
    <row r="444" spans="1:10" x14ac:dyDescent="0.25">
      <c r="A444" s="5">
        <v>6.4164383561643801</v>
      </c>
      <c r="B444" s="6">
        <v>1.9361044330524101E-15</v>
      </c>
      <c r="C444" s="3">
        <v>0.99999999999911005</v>
      </c>
      <c r="D444" s="6">
        <v>1.9605308164766901E-5</v>
      </c>
      <c r="E444" s="3">
        <v>0.99728937373207605</v>
      </c>
      <c r="F444" s="5">
        <v>4.6269678302532498</v>
      </c>
      <c r="G444" s="2">
        <v>3.8058004977838701E-12</v>
      </c>
      <c r="H444" s="1">
        <v>0.99999999906998005</v>
      </c>
      <c r="I444" s="6">
        <v>1.2443070044215199E-6</v>
      </c>
      <c r="J444" s="4">
        <v>0.99826659038268595</v>
      </c>
    </row>
    <row r="445" spans="1:10" x14ac:dyDescent="0.25">
      <c r="A445" s="5">
        <v>6.4273972602739704</v>
      </c>
      <c r="B445" s="6">
        <v>1.9365117540119301E-15</v>
      </c>
      <c r="C445" s="3">
        <v>0.99999999999910805</v>
      </c>
      <c r="D445" s="6">
        <v>5.2306021499273101E-6</v>
      </c>
      <c r="E445" s="3">
        <v>0.997284157321776</v>
      </c>
      <c r="F445" s="5">
        <v>4.6324435318275201</v>
      </c>
      <c r="G445" s="2">
        <v>1.9032723876635099E-12</v>
      </c>
      <c r="H445" s="1">
        <v>0.99999999906807702</v>
      </c>
      <c r="I445" s="6">
        <v>3.7337553551838998E-6</v>
      </c>
      <c r="J445" s="4">
        <v>0.99826286310641599</v>
      </c>
    </row>
    <row r="446" spans="1:10" x14ac:dyDescent="0.25">
      <c r="A446" s="5">
        <v>6.4301369863013704</v>
      </c>
      <c r="B446" s="6">
        <v>1.9368596081357798E-15</v>
      </c>
      <c r="C446" s="3">
        <v>0.99999999999910605</v>
      </c>
      <c r="D446" s="6">
        <v>1.3079020054502399E-6</v>
      </c>
      <c r="E446" s="3">
        <v>0.99728285297268005</v>
      </c>
      <c r="F446" s="5">
        <v>4.6351813826146504</v>
      </c>
      <c r="G446" s="2">
        <v>1.9033564446677499E-12</v>
      </c>
      <c r="H446" s="1">
        <v>0.99999999906617398</v>
      </c>
      <c r="I446" s="3">
        <v>0</v>
      </c>
      <c r="J446" s="4">
        <v>0.99826286310641599</v>
      </c>
    </row>
    <row r="447" spans="1:10" x14ac:dyDescent="0.25">
      <c r="A447" s="5">
        <v>6.4493150684931502</v>
      </c>
      <c r="B447" s="6">
        <v>1.9380208499474801E-15</v>
      </c>
      <c r="C447" s="3">
        <v>0.99999999999910405</v>
      </c>
      <c r="D447" s="6">
        <v>1.1775006458611799E-5</v>
      </c>
      <c r="E447" s="3">
        <v>0.99727111002978197</v>
      </c>
      <c r="F447" s="5">
        <v>4.6406570841889101</v>
      </c>
      <c r="G447" s="2">
        <v>1.9036781367719699E-12</v>
      </c>
      <c r="H447" s="1">
        <v>0.99999999906426995</v>
      </c>
      <c r="I447" s="3">
        <v>0</v>
      </c>
      <c r="J447" s="4">
        <v>0.99826286310641599</v>
      </c>
    </row>
    <row r="448" spans="1:10" x14ac:dyDescent="0.25">
      <c r="A448" s="5">
        <v>6.4602739726027396</v>
      </c>
      <c r="B448" s="6">
        <v>1.93860073671166E-15</v>
      </c>
      <c r="C448" s="3">
        <v>0.99999999999910205</v>
      </c>
      <c r="D448" s="6">
        <v>3.9259581413541299E-6</v>
      </c>
      <c r="E448" s="3">
        <v>0.99726719479283399</v>
      </c>
      <c r="F448" s="5">
        <v>4.6461327857631796</v>
      </c>
      <c r="G448" s="2">
        <v>1.9039474076132499E-12</v>
      </c>
      <c r="H448" s="1">
        <v>0.99999999906236603</v>
      </c>
      <c r="I448" s="6">
        <v>3.7352800794456798E-6</v>
      </c>
      <c r="J448" s="4">
        <v>0.99825913432199398</v>
      </c>
    </row>
    <row r="449" spans="1:10" x14ac:dyDescent="0.25">
      <c r="A449" s="5">
        <v>6.4630136986301396</v>
      </c>
      <c r="B449" s="6">
        <v>1.93894374766617E-15</v>
      </c>
      <c r="C449" s="3">
        <v>0.99999999999910105</v>
      </c>
      <c r="D449" s="3">
        <v>0</v>
      </c>
      <c r="E449" s="3">
        <v>0.99726719479283399</v>
      </c>
      <c r="F449" s="5">
        <v>4.6516084873374401</v>
      </c>
      <c r="G449" s="2">
        <v>1.9040337016089701E-12</v>
      </c>
      <c r="H449" s="1">
        <v>0.999999999060462</v>
      </c>
      <c r="I449" s="6">
        <v>1.2452139979257001E-6</v>
      </c>
      <c r="J449" s="4">
        <v>0.99825789127651998</v>
      </c>
    </row>
    <row r="450" spans="1:10" x14ac:dyDescent="0.25">
      <c r="A450" s="5">
        <v>6.4657534246575299</v>
      </c>
      <c r="B450" s="6">
        <v>5.8178905403462297E-15</v>
      </c>
      <c r="C450" s="3">
        <v>0.99999999999909495</v>
      </c>
      <c r="D450" s="6">
        <v>5.2367683240506901E-6</v>
      </c>
      <c r="E450" s="3">
        <v>0.99726197234925196</v>
      </c>
      <c r="F450" s="5">
        <v>4.6570841889116998</v>
      </c>
      <c r="G450" s="2">
        <v>1.90404690273264E-12</v>
      </c>
      <c r="H450" s="1">
        <v>0.99999999905855796</v>
      </c>
      <c r="I450" s="6">
        <v>2.4908263681023799E-6</v>
      </c>
      <c r="J450" s="4">
        <v>0.99825540479253905</v>
      </c>
    </row>
    <row r="451" spans="1:10" x14ac:dyDescent="0.25">
      <c r="A451" s="5">
        <v>6.4684931506849299</v>
      </c>
      <c r="B451" s="6">
        <v>1.9406108837569801E-15</v>
      </c>
      <c r="C451" s="3">
        <v>0.99999999999909295</v>
      </c>
      <c r="D451" s="6">
        <v>1.3096383365265501E-6</v>
      </c>
      <c r="E451" s="3">
        <v>0.99726066629759702</v>
      </c>
      <c r="F451" s="5">
        <v>4.6625598904859702</v>
      </c>
      <c r="G451" s="2">
        <v>1.90424734876544E-12</v>
      </c>
      <c r="H451" s="1">
        <v>0.99999999905665404</v>
      </c>
      <c r="I451" s="6">
        <v>1.2456272037563601E-6</v>
      </c>
      <c r="J451" s="4">
        <v>0.99825416133922495</v>
      </c>
    </row>
    <row r="452" spans="1:10" x14ac:dyDescent="0.25">
      <c r="A452" s="5">
        <v>6.4986301369863</v>
      </c>
      <c r="B452" s="6">
        <v>1.9425460930003401E-15</v>
      </c>
      <c r="C452" s="3">
        <v>0.99999999999909095</v>
      </c>
      <c r="D452" s="6">
        <v>1.8341917315075299E-5</v>
      </c>
      <c r="E452" s="3">
        <v>0.99724237479266498</v>
      </c>
      <c r="F452" s="5">
        <v>4.6762491444216296</v>
      </c>
      <c r="G452" s="2">
        <v>1.90502955996208E-12</v>
      </c>
      <c r="H452" s="1">
        <v>0.99999999905474901</v>
      </c>
      <c r="I452" s="6">
        <v>6.2304501500037199E-6</v>
      </c>
      <c r="J452" s="4">
        <v>0.998247941785811</v>
      </c>
    </row>
    <row r="453" spans="1:10" x14ac:dyDescent="0.25">
      <c r="A453" s="5">
        <v>6.5315068493150701</v>
      </c>
      <c r="B453" s="6">
        <v>1.94349912753013E-15</v>
      </c>
      <c r="C453" s="3">
        <v>0.99999999999908895</v>
      </c>
      <c r="D453" s="6">
        <v>1.9662955488465799E-5</v>
      </c>
      <c r="E453" s="3">
        <v>0.99722276625301998</v>
      </c>
      <c r="F453" s="5">
        <v>4.6789869952087599</v>
      </c>
      <c r="G453" s="2">
        <v>1.90557062570316E-12</v>
      </c>
      <c r="H453" s="1">
        <v>0.99999999905284298</v>
      </c>
      <c r="I453" s="3">
        <v>0</v>
      </c>
      <c r="J453" s="4">
        <v>0.998247941785811</v>
      </c>
    </row>
    <row r="454" spans="1:10" x14ac:dyDescent="0.25">
      <c r="A454" s="5">
        <v>6.5342465753424701</v>
      </c>
      <c r="B454" s="6">
        <v>1.9437567444888501E-15</v>
      </c>
      <c r="C454" s="3">
        <v>0.99999999999908695</v>
      </c>
      <c r="D454" s="6">
        <v>2.6225080362704701E-6</v>
      </c>
      <c r="E454" s="3">
        <v>0.99722015103173101</v>
      </c>
      <c r="F454" s="5">
        <v>4.70088980150582</v>
      </c>
      <c r="G454" s="2">
        <v>1.9064406159132102E-12</v>
      </c>
      <c r="H454" s="1">
        <v>0.99999999905093695</v>
      </c>
      <c r="I454" s="6">
        <v>1.1221888988813E-5</v>
      </c>
      <c r="J454" s="4">
        <v>0.99823673962107995</v>
      </c>
    </row>
    <row r="455" spans="1:10" x14ac:dyDescent="0.25">
      <c r="A455" s="5">
        <v>6.5452054794520604</v>
      </c>
      <c r="B455" s="6">
        <v>1.9438416748115298E-15</v>
      </c>
      <c r="C455" s="3">
        <v>0.99999999999908495</v>
      </c>
      <c r="D455" s="6">
        <v>1.3113309927739201E-6</v>
      </c>
      <c r="E455" s="3">
        <v>0.99721884334689703</v>
      </c>
      <c r="F455" s="5">
        <v>4.7036276522929503</v>
      </c>
      <c r="G455" s="2">
        <v>3.8135766266005396E-12</v>
      </c>
      <c r="H455" s="1">
        <v>0.999999999047123</v>
      </c>
      <c r="I455" s="3">
        <v>0</v>
      </c>
      <c r="J455" s="4">
        <v>0.99823673962107995</v>
      </c>
    </row>
    <row r="456" spans="1:10" x14ac:dyDescent="0.25">
      <c r="A456" s="5">
        <v>6.5589041095890401</v>
      </c>
      <c r="B456" s="6">
        <v>1.9457642453306802E-15</v>
      </c>
      <c r="C456" s="3">
        <v>0.99999999999908296</v>
      </c>
      <c r="D456" s="6">
        <v>1.5744801389831899E-5</v>
      </c>
      <c r="E456" s="3">
        <v>0.99720314245787101</v>
      </c>
      <c r="F456" s="5">
        <v>4.7282683093771398</v>
      </c>
      <c r="G456" s="2">
        <v>1.9078820159844399E-12</v>
      </c>
      <c r="H456" s="1">
        <v>0.99999999904521497</v>
      </c>
      <c r="I456" s="6">
        <v>1.4968928164873899E-5</v>
      </c>
      <c r="J456" s="4">
        <v>0.99822179719886905</v>
      </c>
    </row>
    <row r="457" spans="1:10" x14ac:dyDescent="0.25">
      <c r="A457" s="5">
        <v>6.5726027397260296</v>
      </c>
      <c r="B457" s="6">
        <v>1.9469845492592299E-15</v>
      </c>
      <c r="C457" s="3">
        <v>0.99999999999908096</v>
      </c>
      <c r="D457" s="6">
        <v>9.1905580662946293E-6</v>
      </c>
      <c r="E457" s="3">
        <v>0.997193977646601</v>
      </c>
      <c r="F457" s="5">
        <v>4.7310061601642701</v>
      </c>
      <c r="G457" s="2">
        <v>1.90799480927791E-12</v>
      </c>
      <c r="H457" s="1">
        <v>0.99999999904330705</v>
      </c>
      <c r="I457" s="6">
        <v>1.2479370426262299E-6</v>
      </c>
      <c r="J457" s="4">
        <v>0.99822055148168898</v>
      </c>
    </row>
    <row r="458" spans="1:10" x14ac:dyDescent="0.25">
      <c r="A458" s="5">
        <v>6.5753424657534199</v>
      </c>
      <c r="B458" s="6">
        <v>1.9473019338693702E-15</v>
      </c>
      <c r="C458" s="3">
        <v>0.99999999999907896</v>
      </c>
      <c r="D458" s="6">
        <v>2.6268032260455001E-6</v>
      </c>
      <c r="E458" s="3">
        <v>0.99719135821768401</v>
      </c>
      <c r="F458" s="5">
        <v>4.7364818617385396</v>
      </c>
      <c r="G458" s="2">
        <v>1.9081428392809401E-12</v>
      </c>
      <c r="H458" s="1">
        <v>0.99999999904139902</v>
      </c>
      <c r="I458" s="6">
        <v>2.4960252891722802E-6</v>
      </c>
      <c r="J458" s="4">
        <v>0.99821805990105805</v>
      </c>
    </row>
    <row r="459" spans="1:10" x14ac:dyDescent="0.25">
      <c r="A459" s="5">
        <v>6.5780821917808199</v>
      </c>
      <c r="B459" s="6">
        <v>1.94745239472336E-15</v>
      </c>
      <c r="C459" s="3">
        <v>0.99999999999907696</v>
      </c>
      <c r="D459" s="6">
        <v>2.6270071403523802E-6</v>
      </c>
      <c r="E459" s="3">
        <v>0.99718873859230595</v>
      </c>
      <c r="F459" s="5">
        <v>4.7392197125256699</v>
      </c>
      <c r="G459" s="2">
        <v>1.9095879560709101E-12</v>
      </c>
      <c r="H459" s="1">
        <v>0.99999999903949</v>
      </c>
      <c r="I459" s="3">
        <v>0</v>
      </c>
      <c r="J459" s="4">
        <v>0.99821805990105805</v>
      </c>
    </row>
    <row r="460" spans="1:10" x14ac:dyDescent="0.25">
      <c r="A460" s="5">
        <v>6.5808219178082199</v>
      </c>
      <c r="B460" s="6">
        <v>1.9479449949272498E-15</v>
      </c>
      <c r="C460" s="3">
        <v>0.99999999999907496</v>
      </c>
      <c r="D460" s="6">
        <v>5.2551370401765297E-6</v>
      </c>
      <c r="E460" s="3">
        <v>0.997183498242599</v>
      </c>
      <c r="F460" s="5">
        <v>4.7474332648870599</v>
      </c>
      <c r="G460" s="2">
        <v>1.9100309603378499E-12</v>
      </c>
      <c r="H460" s="1">
        <v>0.99999999903757997</v>
      </c>
      <c r="I460" s="6">
        <v>9.9865661400109807E-6</v>
      </c>
      <c r="J460" s="4">
        <v>0.99820809118015696</v>
      </c>
    </row>
    <row r="461" spans="1:10" x14ac:dyDescent="0.25">
      <c r="A461" s="5">
        <v>6.5972602739725996</v>
      </c>
      <c r="B461" s="6">
        <v>1.9492383401551599E-15</v>
      </c>
      <c r="C461" s="3">
        <v>0.99999999999907296</v>
      </c>
      <c r="D461" s="6">
        <v>9.2006224607804106E-6</v>
      </c>
      <c r="E461" s="3">
        <v>0.99717432357591396</v>
      </c>
      <c r="F461" s="5">
        <v>4.7501711156741999</v>
      </c>
      <c r="G461" s="2">
        <v>3.8204353317764198E-12</v>
      </c>
      <c r="H461" s="1">
        <v>0.99999999903375902</v>
      </c>
      <c r="I461" s="3">
        <v>0</v>
      </c>
      <c r="J461" s="4">
        <v>0.99820809118015696</v>
      </c>
    </row>
    <row r="462" spans="1:10" x14ac:dyDescent="0.25">
      <c r="A462" s="5">
        <v>6.6191780821917803</v>
      </c>
      <c r="B462" s="6">
        <v>1.9512567892736199E-15</v>
      </c>
      <c r="C462" s="3">
        <v>0.99999999999907097</v>
      </c>
      <c r="D462" s="6">
        <v>1.9731006211044101E-5</v>
      </c>
      <c r="E462" s="3">
        <v>0.997154648517247</v>
      </c>
      <c r="F462" s="5">
        <v>4.7529089664613302</v>
      </c>
      <c r="G462" s="2">
        <v>1.9103509493514201E-12</v>
      </c>
      <c r="H462" s="1">
        <v>0.999999999031849</v>
      </c>
      <c r="I462" s="6">
        <v>2.4972939959755301E-6</v>
      </c>
      <c r="J462" s="4">
        <v>0.99820559836419698</v>
      </c>
    </row>
    <row r="463" spans="1:10" x14ac:dyDescent="0.25">
      <c r="A463" s="5">
        <v>6.6328767123287697</v>
      </c>
      <c r="B463" s="6">
        <v>1.9525663880324901E-15</v>
      </c>
      <c r="C463" s="3">
        <v>0.99999999999906897</v>
      </c>
      <c r="D463" s="6">
        <v>1.1846138136979501E-5</v>
      </c>
      <c r="E463" s="3">
        <v>0.99714283615550303</v>
      </c>
      <c r="F463" s="5">
        <v>4.7556468172484596</v>
      </c>
      <c r="G463" s="2">
        <v>5.7318540680431396E-12</v>
      </c>
      <c r="H463" s="1">
        <v>0.99999999902611703</v>
      </c>
      <c r="I463" s="3">
        <v>0</v>
      </c>
      <c r="J463" s="4">
        <v>0.99820559836419698</v>
      </c>
    </row>
    <row r="464" spans="1:10" x14ac:dyDescent="0.25">
      <c r="A464" s="5">
        <v>6.64109589041096</v>
      </c>
      <c r="B464" s="6">
        <v>1.9532330207610999E-15</v>
      </c>
      <c r="C464" s="3">
        <v>0.99999999999906797</v>
      </c>
      <c r="D464" s="6">
        <v>7.9007318084141404E-6</v>
      </c>
      <c r="E464" s="3">
        <v>0.99713495802850105</v>
      </c>
      <c r="F464" s="5">
        <v>4.7583846680355899</v>
      </c>
      <c r="G464" s="2">
        <v>1.9108142719384301E-12</v>
      </c>
      <c r="H464" s="1">
        <v>0.999999999024206</v>
      </c>
      <c r="I464" s="6">
        <v>2.49758579286838E-6</v>
      </c>
      <c r="J464" s="4">
        <v>0.99820310526319</v>
      </c>
    </row>
    <row r="465" spans="1:10" x14ac:dyDescent="0.25">
      <c r="A465" s="5">
        <v>6.6465753424657503</v>
      </c>
      <c r="B465" s="6">
        <v>1.9535021881972701E-15</v>
      </c>
      <c r="C465" s="3">
        <v>0.99999999999906597</v>
      </c>
      <c r="D465" s="6">
        <v>5.2684953115336503E-6</v>
      </c>
      <c r="E465" s="3">
        <v>0.99712970464148898</v>
      </c>
      <c r="F465" s="5">
        <v>4.7830253251197803</v>
      </c>
      <c r="G465" s="2">
        <v>3.8247238202031999E-12</v>
      </c>
      <c r="H465" s="1">
        <v>0.99999999902038095</v>
      </c>
      <c r="I465" s="6">
        <v>1.12437594351777E-5</v>
      </c>
      <c r="J465" s="4">
        <v>0.99819188177070395</v>
      </c>
    </row>
    <row r="466" spans="1:10" x14ac:dyDescent="0.25">
      <c r="A466" s="5">
        <v>6.6520547945205504</v>
      </c>
      <c r="B466" s="6">
        <v>1.9539254429338599E-15</v>
      </c>
      <c r="C466" s="3">
        <v>0.99999999999906397</v>
      </c>
      <c r="D466" s="6">
        <v>3.9518271729866603E-6</v>
      </c>
      <c r="E466" s="3">
        <v>0.99712576416501297</v>
      </c>
      <c r="F466" s="5">
        <v>4.7857631759069097</v>
      </c>
      <c r="G466" s="2">
        <v>1.91316353774939E-12</v>
      </c>
      <c r="H466" s="1">
        <v>0.99999999901846803</v>
      </c>
      <c r="I466" s="3">
        <v>0</v>
      </c>
      <c r="J466" s="4">
        <v>0.99819188177070395</v>
      </c>
    </row>
    <row r="467" spans="1:10" x14ac:dyDescent="0.25">
      <c r="A467" s="5">
        <v>6.6657534246575301</v>
      </c>
      <c r="B467" s="6">
        <v>1.95414725578508E-15</v>
      </c>
      <c r="C467" s="3">
        <v>0.99999999999906197</v>
      </c>
      <c r="D467" s="6">
        <v>5.2698953135893498E-6</v>
      </c>
      <c r="E467" s="3">
        <v>0.99712050943046704</v>
      </c>
      <c r="F467" s="5">
        <v>4.79123887748118</v>
      </c>
      <c r="G467" s="2">
        <v>1.91349820068088E-12</v>
      </c>
      <c r="H467" s="1">
        <v>0.99999999901655501</v>
      </c>
      <c r="I467" s="6">
        <v>3.7499382033478498E-6</v>
      </c>
      <c r="J467" s="4">
        <v>0.99818813861985001</v>
      </c>
    </row>
    <row r="468" spans="1:10" x14ac:dyDescent="0.25">
      <c r="A468" s="5">
        <v>6.6684931506849301</v>
      </c>
      <c r="B468" s="6">
        <v>1.9545177454842498E-15</v>
      </c>
      <c r="C468" s="3">
        <v>0.99999999999905997</v>
      </c>
      <c r="D468" s="6">
        <v>1.31767149695247E-6</v>
      </c>
      <c r="E468" s="3">
        <v>0.99711919555405804</v>
      </c>
      <c r="F468" s="5">
        <v>4.8049281314168404</v>
      </c>
      <c r="G468" s="2">
        <v>1.9139991008977701E-12</v>
      </c>
      <c r="H468" s="1">
        <v>0.99999999901464098</v>
      </c>
      <c r="I468" s="6">
        <v>5.0011747389508802E-6</v>
      </c>
      <c r="J468" s="4">
        <v>0.99818314651902995</v>
      </c>
    </row>
    <row r="469" spans="1:10" x14ac:dyDescent="0.25">
      <c r="A469" s="5">
        <v>6.6739726027397301</v>
      </c>
      <c r="B469" s="6">
        <v>1.9556845973451401E-15</v>
      </c>
      <c r="C469" s="3">
        <v>0.99999999999905798</v>
      </c>
      <c r="D469" s="6">
        <v>1.31793295515955E-6</v>
      </c>
      <c r="E469" s="3">
        <v>0.99711788141867597</v>
      </c>
      <c r="F469" s="5">
        <v>4.8104038329911001</v>
      </c>
      <c r="G469" s="2">
        <v>3.8286475962199204E-12</v>
      </c>
      <c r="H469" s="1">
        <v>0.99999999901081205</v>
      </c>
      <c r="I469" s="3">
        <v>0</v>
      </c>
      <c r="J469" s="4">
        <v>0.99818314651902995</v>
      </c>
    </row>
    <row r="470" spans="1:10" x14ac:dyDescent="0.25">
      <c r="A470" s="5">
        <v>6.6821917808219196</v>
      </c>
      <c r="B470" s="6">
        <v>1.9563159668704698E-15</v>
      </c>
      <c r="C470" s="3">
        <v>0.99999999999905598</v>
      </c>
      <c r="D470" s="6">
        <v>9.2284543117306106E-6</v>
      </c>
      <c r="E470" s="3">
        <v>0.99710867960432403</v>
      </c>
      <c r="F470" s="5">
        <v>4.8131416837782304</v>
      </c>
      <c r="G470" s="2">
        <v>1.9144831846614299E-12</v>
      </c>
      <c r="H470" s="1">
        <v>0.99999999900889802</v>
      </c>
      <c r="I470" s="6">
        <v>3.7517771351439702E-6</v>
      </c>
      <c r="J470" s="4">
        <v>0.99817940156534901</v>
      </c>
    </row>
    <row r="471" spans="1:10" x14ac:dyDescent="0.25">
      <c r="A471" s="5">
        <v>6.6931506849315099</v>
      </c>
      <c r="B471" s="6">
        <v>1.9585486017029701E-15</v>
      </c>
      <c r="C471" s="3">
        <v>0.99999999999905398</v>
      </c>
      <c r="D471" s="6">
        <v>1.1871072512601901E-5</v>
      </c>
      <c r="E471" s="3">
        <v>0.997096842925142</v>
      </c>
      <c r="F471" s="5">
        <v>4.8186173853524998</v>
      </c>
      <c r="G471" s="2">
        <v>1.91490888621806E-12</v>
      </c>
      <c r="H471" s="1">
        <v>0.999999999006983</v>
      </c>
      <c r="I471" s="6">
        <v>1.25069239804228E-6</v>
      </c>
      <c r="J471" s="4">
        <v>0.99817815315074099</v>
      </c>
    </row>
    <row r="472" spans="1:10" x14ac:dyDescent="0.25">
      <c r="A472" s="5">
        <v>6.7041095890411002</v>
      </c>
      <c r="B472" s="6">
        <v>1.95931646575501E-15</v>
      </c>
      <c r="C472" s="3">
        <v>0.99999999999905198</v>
      </c>
      <c r="D472" s="6">
        <v>3.9586227660319699E-6</v>
      </c>
      <c r="E472" s="3">
        <v>0.997092895802692</v>
      </c>
      <c r="F472" s="5">
        <v>4.8323066392881602</v>
      </c>
      <c r="G472" s="2">
        <v>1.9154111102299802E-12</v>
      </c>
      <c r="H472" s="1">
        <v>0.99999999900506698</v>
      </c>
      <c r="I472" s="6">
        <v>8.7581190452849008E-6</v>
      </c>
      <c r="J472" s="4">
        <v>0.99816941102592904</v>
      </c>
    </row>
    <row r="473" spans="1:10" x14ac:dyDescent="0.25">
      <c r="A473" s="5">
        <v>6.7095890410958896</v>
      </c>
      <c r="B473" s="6">
        <v>1.9595166531097198E-15</v>
      </c>
      <c r="C473" s="3">
        <v>0.99999999999904998</v>
      </c>
      <c r="D473" s="6">
        <v>2.6393416632905699E-6</v>
      </c>
      <c r="E473" s="3">
        <v>0.99709026413734303</v>
      </c>
      <c r="F473" s="5">
        <v>4.8377823408624199</v>
      </c>
      <c r="G473" s="2">
        <v>1.9154768200563898E-12</v>
      </c>
      <c r="H473" s="1">
        <v>0.99999999900315195</v>
      </c>
      <c r="I473" s="6">
        <v>1.25157338304403E-6</v>
      </c>
      <c r="J473" s="4">
        <v>0.998168161744445</v>
      </c>
    </row>
    <row r="474" spans="1:10" x14ac:dyDescent="0.25">
      <c r="A474" s="5">
        <v>6.7123287671232896</v>
      </c>
      <c r="B474" s="6">
        <v>1.9597012976280302E-15</v>
      </c>
      <c r="C474" s="3">
        <v>0.99999999999904798</v>
      </c>
      <c r="D474" s="3">
        <v>0</v>
      </c>
      <c r="E474" s="3">
        <v>0.99709026413734303</v>
      </c>
      <c r="F474" s="5">
        <v>4.8432580424366902</v>
      </c>
      <c r="G474" s="2">
        <v>1.9160131894861599E-12</v>
      </c>
      <c r="H474" s="1">
        <v>0.99999999900123604</v>
      </c>
      <c r="I474" s="6">
        <v>1.2517033801688501E-6</v>
      </c>
      <c r="J474" s="4">
        <v>0.99816691233476396</v>
      </c>
    </row>
    <row r="475" spans="1:10" x14ac:dyDescent="0.25">
      <c r="A475" s="5">
        <v>6.7369863013698597</v>
      </c>
      <c r="B475" s="6">
        <v>1.9605158870118001E-15</v>
      </c>
      <c r="C475" s="3">
        <v>0.99999999999904599</v>
      </c>
      <c r="D475" s="6">
        <v>1.4521528048512401E-5</v>
      </c>
      <c r="E475" s="3">
        <v>0.99707578496823601</v>
      </c>
      <c r="F475" s="5">
        <v>4.8459958932238196</v>
      </c>
      <c r="G475" s="2">
        <v>1.9161973509379101E-12</v>
      </c>
      <c r="H475" s="1">
        <v>0.99999999899932002</v>
      </c>
      <c r="I475" s="6">
        <v>1.2517591262012099E-6</v>
      </c>
      <c r="J475" s="4">
        <v>0.99816566287100394</v>
      </c>
    </row>
    <row r="476" spans="1:10" x14ac:dyDescent="0.25">
      <c r="A476" s="5">
        <v>6.7397260273972597</v>
      </c>
      <c r="B476" s="6">
        <v>1.9609627608636801E-15</v>
      </c>
      <c r="C476" s="3">
        <v>0.99999999999904399</v>
      </c>
      <c r="D476" s="6">
        <v>1.32056863012125E-6</v>
      </c>
      <c r="E476" s="3">
        <v>0.997074468262102</v>
      </c>
      <c r="F476" s="5">
        <v>4.8514715947980802</v>
      </c>
      <c r="G476" s="2">
        <v>1.9167351169690898E-12</v>
      </c>
      <c r="H476" s="1">
        <v>0.99999999899740299</v>
      </c>
      <c r="I476" s="6">
        <v>3.7557374394467801E-6</v>
      </c>
      <c r="J476" s="4">
        <v>0.99816191402989396</v>
      </c>
    </row>
    <row r="477" spans="1:10" x14ac:dyDescent="0.25">
      <c r="A477" s="5">
        <v>6.75068493150685</v>
      </c>
      <c r="B477" s="6">
        <v>1.9613150352307002E-15</v>
      </c>
      <c r="C477" s="3">
        <v>0.99999999999904199</v>
      </c>
      <c r="D477" s="6">
        <v>5.2835273563855796E-6</v>
      </c>
      <c r="E477" s="3">
        <v>0.99706920020578904</v>
      </c>
      <c r="F477" s="5">
        <v>4.85968514715948</v>
      </c>
      <c r="G477" s="2">
        <v>1.9168580159810398E-12</v>
      </c>
      <c r="H477" s="1">
        <v>0.99999999899548597</v>
      </c>
      <c r="I477" s="6">
        <v>3.75641621686387E-6</v>
      </c>
      <c r="J477" s="4">
        <v>0.99815816452533501</v>
      </c>
    </row>
    <row r="478" spans="1:10" x14ac:dyDescent="0.25">
      <c r="A478" s="5">
        <v>6.7671232876712297</v>
      </c>
      <c r="B478" s="6">
        <v>1.96255187350631E-15</v>
      </c>
      <c r="C478" s="3">
        <v>0.99999999999903999</v>
      </c>
      <c r="D478" s="6">
        <v>2.2463561217843799E-5</v>
      </c>
      <c r="E478" s="3">
        <v>0.99704680273233703</v>
      </c>
      <c r="F478" s="5">
        <v>4.8678986995208797</v>
      </c>
      <c r="G478" s="2">
        <v>3.8348307202606797E-12</v>
      </c>
      <c r="H478" s="1">
        <v>0.99999999899165104</v>
      </c>
      <c r="I478" s="6">
        <v>1.25233938497106E-6</v>
      </c>
      <c r="J478" s="4">
        <v>0.99815691449333599</v>
      </c>
    </row>
    <row r="479" spans="1:10" x14ac:dyDescent="0.25">
      <c r="A479" s="5">
        <v>6.7726027397260298</v>
      </c>
      <c r="B479" s="6">
        <v>1.9629874074543498E-15</v>
      </c>
      <c r="C479" s="3">
        <v>0.99999999999903799</v>
      </c>
      <c r="D479" s="6">
        <v>5.2880039371891096E-6</v>
      </c>
      <c r="E479" s="3">
        <v>0.99704153035885801</v>
      </c>
      <c r="F479" s="5">
        <v>4.87063655030801</v>
      </c>
      <c r="G479" s="2">
        <v>1.9177039942285501E-12</v>
      </c>
      <c r="H479" s="1">
        <v>0.99999999898973302</v>
      </c>
      <c r="I479" s="6">
        <v>2.50491637638988E-6</v>
      </c>
      <c r="J479" s="4">
        <v>0.99815441419686601</v>
      </c>
    </row>
    <row r="480" spans="1:10" x14ac:dyDescent="0.25">
      <c r="A480" s="5">
        <v>6.7808219178082201</v>
      </c>
      <c r="B480" s="6">
        <v>1.9646367329311201E-15</v>
      </c>
      <c r="C480" s="3">
        <v>0.99999999999903599</v>
      </c>
      <c r="D480" s="6">
        <v>9.2581974235283192E-6</v>
      </c>
      <c r="E480" s="3">
        <v>0.99703229959426098</v>
      </c>
      <c r="F480" s="5">
        <v>4.8815879534565401</v>
      </c>
      <c r="G480" s="2">
        <v>1.9185463821312901E-12</v>
      </c>
      <c r="H480" s="1">
        <v>0.999999998987815</v>
      </c>
      <c r="I480" s="6">
        <v>6.2633021179617803E-6</v>
      </c>
      <c r="J480" s="4">
        <v>0.99814816247378801</v>
      </c>
    </row>
    <row r="481" spans="1:10" x14ac:dyDescent="0.25">
      <c r="A481" s="5">
        <v>6.7835616438356201</v>
      </c>
      <c r="B481" s="6">
        <v>1.9650201321778001E-15</v>
      </c>
      <c r="C481" s="3">
        <v>0.99999999999903399</v>
      </c>
      <c r="D481" s="6">
        <v>2.64593106044306E-6</v>
      </c>
      <c r="E481" s="3">
        <v>0.99702966151902095</v>
      </c>
      <c r="F481" s="5">
        <v>4.8843258042436704</v>
      </c>
      <c r="G481" s="2">
        <v>1.9193978284725802E-12</v>
      </c>
      <c r="H481" s="1">
        <v>0.99999999898589598</v>
      </c>
      <c r="I481" s="6">
        <v>1.25289600743858E-6</v>
      </c>
      <c r="J481" s="4">
        <v>0.99814691189872395</v>
      </c>
    </row>
    <row r="482" spans="1:10" x14ac:dyDescent="0.25">
      <c r="A482" s="5">
        <v>6.7863013698630104</v>
      </c>
      <c r="B482" s="6">
        <v>1.96522414002813E-15</v>
      </c>
      <c r="C482" s="3">
        <v>0.999999999999032</v>
      </c>
      <c r="D482" s="6">
        <v>1.32305396010474E-6</v>
      </c>
      <c r="E482" s="3">
        <v>0.99702834239585203</v>
      </c>
      <c r="F482" s="5">
        <v>4.8870636550307998</v>
      </c>
      <c r="G482" s="2">
        <v>3.8395179303732104E-12</v>
      </c>
      <c r="H482" s="1">
        <v>0.99999999898205605</v>
      </c>
      <c r="I482" s="6">
        <v>3.7591782216708099E-6</v>
      </c>
      <c r="J482" s="4">
        <v>0.99814315969364298</v>
      </c>
    </row>
    <row r="483" spans="1:10" x14ac:dyDescent="0.25">
      <c r="A483" s="5">
        <v>6.7917808219178104</v>
      </c>
      <c r="B483" s="6">
        <v>1.96536637332369E-15</v>
      </c>
      <c r="C483" s="3">
        <v>0.99999999999903</v>
      </c>
      <c r="D483" s="6">
        <v>2.6462918547979502E-6</v>
      </c>
      <c r="E483" s="3">
        <v>0.99702570397136103</v>
      </c>
      <c r="F483" s="5">
        <v>4.8925393566050603</v>
      </c>
      <c r="G483" s="2">
        <v>1.91994987548586E-12</v>
      </c>
      <c r="H483" s="1">
        <v>0.99999999898013603</v>
      </c>
      <c r="I483" s="6">
        <v>2.5068393758711002E-6</v>
      </c>
      <c r="J483" s="4">
        <v>0.99814065751220404</v>
      </c>
    </row>
    <row r="484" spans="1:10" x14ac:dyDescent="0.25">
      <c r="A484" s="5">
        <v>6.8027397260273998</v>
      </c>
      <c r="B484" s="6">
        <v>1.9661197900679601E-15</v>
      </c>
      <c r="C484" s="3">
        <v>0.999999999999028</v>
      </c>
      <c r="D484" s="6">
        <v>7.9407052965591203E-6</v>
      </c>
      <c r="E484" s="3">
        <v>0.99701778691550702</v>
      </c>
      <c r="F484" s="5">
        <v>4.9062286105407296</v>
      </c>
      <c r="G484" s="2">
        <v>1.9204019311278502E-12</v>
      </c>
      <c r="H484" s="1">
        <v>0.99999999897821601</v>
      </c>
      <c r="I484" s="6">
        <v>7.5226663612255702E-6</v>
      </c>
      <c r="J484" s="4">
        <v>0.998133148861298</v>
      </c>
    </row>
    <row r="485" spans="1:10" x14ac:dyDescent="0.25">
      <c r="A485" s="5">
        <v>6.8082191780821901</v>
      </c>
      <c r="B485" s="6">
        <v>1.9667111564910301E-15</v>
      </c>
      <c r="C485" s="3">
        <v>0.999999999999026</v>
      </c>
      <c r="D485" s="6">
        <v>9.2665670547555403E-6</v>
      </c>
      <c r="E485" s="3">
        <v>0.99700854802613603</v>
      </c>
      <c r="F485" s="5">
        <v>4.9144421629021204</v>
      </c>
      <c r="G485" s="2">
        <v>3.84273188749735E-12</v>
      </c>
      <c r="H485" s="1">
        <v>0.99999999897437297</v>
      </c>
      <c r="I485" s="6">
        <v>5.01723092560086E-6</v>
      </c>
      <c r="J485" s="4">
        <v>0.99812814100935898</v>
      </c>
    </row>
    <row r="486" spans="1:10" x14ac:dyDescent="0.25">
      <c r="A486" s="5">
        <v>6.8383561643835602</v>
      </c>
      <c r="B486" s="6">
        <v>3.9354327005424598E-15</v>
      </c>
      <c r="C486" s="3">
        <v>0.999999999999022</v>
      </c>
      <c r="D486" s="6">
        <v>1.5890833358543799E-5</v>
      </c>
      <c r="E486" s="3">
        <v>0.99699270485532299</v>
      </c>
      <c r="F486" s="5">
        <v>4.9199178644763899</v>
      </c>
      <c r="G486" s="2">
        <v>1.9220779196507799E-12</v>
      </c>
      <c r="H486" s="1">
        <v>0.99999999897245095</v>
      </c>
      <c r="I486" s="6">
        <v>8.7828526615543605E-6</v>
      </c>
      <c r="J486" s="4">
        <v>0.99811937463545597</v>
      </c>
    </row>
    <row r="487" spans="1:10" x14ac:dyDescent="0.25">
      <c r="A487" s="5">
        <v>6.86027397260274</v>
      </c>
      <c r="B487" s="6">
        <v>1.9697409099602798E-15</v>
      </c>
      <c r="C487" s="3">
        <v>0.99999999999902001</v>
      </c>
      <c r="D487" s="6">
        <v>1.5901434048217499E-5</v>
      </c>
      <c r="E487" s="3">
        <v>0.99697685136762704</v>
      </c>
      <c r="F487" s="5">
        <v>4.9226557152635202</v>
      </c>
      <c r="G487" s="2">
        <v>1.9222167624569499E-12</v>
      </c>
      <c r="H487" s="1">
        <v>0.99999999897052905</v>
      </c>
      <c r="I487" s="3">
        <v>0</v>
      </c>
      <c r="J487" s="4">
        <v>0.99811937463545597</v>
      </c>
    </row>
    <row r="488" spans="1:10" x14ac:dyDescent="0.25">
      <c r="A488" s="5">
        <v>6.86301369863014</v>
      </c>
      <c r="B488" s="6">
        <v>1.9699872799396999E-15</v>
      </c>
      <c r="C488" s="3">
        <v>0.99999999999901801</v>
      </c>
      <c r="D488" s="3">
        <v>0</v>
      </c>
      <c r="E488" s="3">
        <v>0.99697685136762704</v>
      </c>
      <c r="F488" s="5">
        <v>4.9253935660506496</v>
      </c>
      <c r="G488" s="2">
        <v>3.8449491592418204E-12</v>
      </c>
      <c r="H488" s="1">
        <v>0.99999999896668401</v>
      </c>
      <c r="I488" s="6">
        <v>1.2551288464501401E-6</v>
      </c>
      <c r="J488" s="4">
        <v>0.998118121867823</v>
      </c>
    </row>
    <row r="489" spans="1:10" x14ac:dyDescent="0.25">
      <c r="A489" s="5">
        <v>6.8712328767123303</v>
      </c>
      <c r="B489" s="6">
        <v>1.97095702857405E-15</v>
      </c>
      <c r="C489" s="3">
        <v>0.99999999999901601</v>
      </c>
      <c r="D489" s="6">
        <v>2.6518424989193699E-6</v>
      </c>
      <c r="E489" s="3">
        <v>0.996974207545548</v>
      </c>
      <c r="F489" s="5">
        <v>4.9390828199863099</v>
      </c>
      <c r="G489" s="2">
        <v>1.9246524240649499E-12</v>
      </c>
      <c r="H489" s="1">
        <v>0.999999998964759</v>
      </c>
      <c r="I489" s="6">
        <v>6.2768477958805302E-6</v>
      </c>
      <c r="J489" s="4">
        <v>0.99811185685195203</v>
      </c>
    </row>
    <row r="490" spans="1:10" x14ac:dyDescent="0.25">
      <c r="A490" s="5">
        <v>6.8767123287671197</v>
      </c>
      <c r="B490" s="6">
        <v>1.9715318589627702E-15</v>
      </c>
      <c r="C490" s="3">
        <v>0.99999999999901401</v>
      </c>
      <c r="D490" s="6">
        <v>5.3046198221010096E-6</v>
      </c>
      <c r="E490" s="3">
        <v>0.99696891899043105</v>
      </c>
      <c r="F490" s="5">
        <v>4.9472963723477097</v>
      </c>
      <c r="G490" s="2">
        <v>1.9254063605072899E-12</v>
      </c>
      <c r="H490" s="1">
        <v>0.99999999896283398</v>
      </c>
      <c r="I490" s="6">
        <v>2.5114795932476699E-6</v>
      </c>
      <c r="J490" s="4">
        <v>0.99810935011753898</v>
      </c>
    </row>
    <row r="491" spans="1:10" x14ac:dyDescent="0.25">
      <c r="A491" s="5">
        <v>6.88767123287671</v>
      </c>
      <c r="B491" s="6">
        <v>1.9728819813533602E-15</v>
      </c>
      <c r="C491" s="3">
        <v>0.99999999999901301</v>
      </c>
      <c r="D491" s="6">
        <v>9.2871501287000204E-6</v>
      </c>
      <c r="E491" s="3">
        <v>0.99695966003340197</v>
      </c>
      <c r="F491" s="5">
        <v>4.9527720739219703</v>
      </c>
      <c r="G491" s="2">
        <v>1.9256893815586699E-12</v>
      </c>
      <c r="H491" s="1">
        <v>0.99999999896090797</v>
      </c>
      <c r="I491" s="6">
        <v>5.0240158168291397E-6</v>
      </c>
      <c r="J491" s="4">
        <v>0.99810433561297396</v>
      </c>
    </row>
    <row r="492" spans="1:10" x14ac:dyDescent="0.25">
      <c r="A492" s="5">
        <v>6.8931506849315101</v>
      </c>
      <c r="B492" s="6">
        <v>1.97319742070087E-15</v>
      </c>
      <c r="C492" s="3">
        <v>0.99999999999901101</v>
      </c>
      <c r="D492" s="6">
        <v>3.98149994205359E-6</v>
      </c>
      <c r="E492" s="3">
        <v>0.99695569064647505</v>
      </c>
      <c r="F492" s="5">
        <v>4.9637234770705003</v>
      </c>
      <c r="G492" s="2">
        <v>1.9265738800939799E-12</v>
      </c>
      <c r="H492" s="1">
        <v>0.99999999895898095</v>
      </c>
      <c r="I492" s="6">
        <v>1.13072556476447E-5</v>
      </c>
      <c r="J492" s="4">
        <v>0.99809304985589398</v>
      </c>
    </row>
    <row r="493" spans="1:10" x14ac:dyDescent="0.25">
      <c r="A493" s="5">
        <v>6.9232876712328801</v>
      </c>
      <c r="B493" s="6">
        <v>1.97566709782535E-15</v>
      </c>
      <c r="C493" s="3">
        <v>0.99999999999900901</v>
      </c>
      <c r="D493" s="6">
        <v>1.9921413069118801E-5</v>
      </c>
      <c r="E493" s="3">
        <v>0.99693583007817599</v>
      </c>
      <c r="F493" s="5">
        <v>4.9664613278576297</v>
      </c>
      <c r="G493" s="2">
        <v>1.92707281596247E-12</v>
      </c>
      <c r="H493" s="1">
        <v>0.99999999895705405</v>
      </c>
      <c r="I493" s="6">
        <v>1.25658875740572E-6</v>
      </c>
      <c r="J493" s="4">
        <v>0.99809179566417605</v>
      </c>
    </row>
    <row r="494" spans="1:10" x14ac:dyDescent="0.25">
      <c r="A494" s="5">
        <v>6.9287671232876704</v>
      </c>
      <c r="B494" s="6">
        <v>1.97601912088537E-15</v>
      </c>
      <c r="C494" s="3">
        <v>0.99999999999900702</v>
      </c>
      <c r="D494" s="6">
        <v>1.3286479759364601E-6</v>
      </c>
      <c r="E494" s="3">
        <v>0.99693450550228302</v>
      </c>
      <c r="F494" s="5">
        <v>4.9965776865160896</v>
      </c>
      <c r="G494" s="2">
        <v>1.92893569832379E-12</v>
      </c>
      <c r="H494" s="1">
        <v>0.99999999895512504</v>
      </c>
      <c r="I494" s="6">
        <v>1.8857170913014599E-5</v>
      </c>
      <c r="J494" s="4">
        <v>0.99807297465405498</v>
      </c>
    </row>
    <row r="495" spans="1:10" x14ac:dyDescent="0.25">
      <c r="A495" s="5">
        <v>6.9397260273972599</v>
      </c>
      <c r="B495" s="6">
        <v>1.97693497495869E-15</v>
      </c>
      <c r="C495" s="3">
        <v>0.99999999999900502</v>
      </c>
      <c r="D495" s="6">
        <v>6.6447732854826198E-6</v>
      </c>
      <c r="E495" s="3">
        <v>0.996927881120522</v>
      </c>
      <c r="F495" s="5">
        <v>5.0020533880903502</v>
      </c>
      <c r="G495" s="2">
        <v>1.9291489776398701E-12</v>
      </c>
      <c r="H495" s="1">
        <v>0.99999999895319602</v>
      </c>
      <c r="I495" s="3">
        <v>0</v>
      </c>
      <c r="J495" s="4">
        <v>0.99807297465405498</v>
      </c>
    </row>
    <row r="496" spans="1:10" x14ac:dyDescent="0.25">
      <c r="A496" s="5">
        <v>6.9534246575342502</v>
      </c>
      <c r="B496" s="6">
        <v>1.97786974466706E-15</v>
      </c>
      <c r="C496" s="3">
        <v>0.99999999999900302</v>
      </c>
      <c r="D496" s="6">
        <v>6.6470982150873497E-6</v>
      </c>
      <c r="E496" s="3">
        <v>0.99692125446500701</v>
      </c>
      <c r="F496" s="5">
        <v>5.0184804928131399</v>
      </c>
      <c r="G496" s="2">
        <v>1.92956277297444E-12</v>
      </c>
      <c r="H496" s="1">
        <v>0.99999999895126701</v>
      </c>
      <c r="I496" s="6">
        <v>6.2898121033444602E-6</v>
      </c>
      <c r="J496" s="4">
        <v>0.99806669698232098</v>
      </c>
    </row>
    <row r="497" spans="1:10" x14ac:dyDescent="0.25">
      <c r="A497" s="5">
        <v>6.9561643835616396</v>
      </c>
      <c r="B497" s="6">
        <v>1.9779043783992198E-15</v>
      </c>
      <c r="C497" s="3">
        <v>0.99999999999900102</v>
      </c>
      <c r="D497" s="6">
        <v>1.3296557463521799E-6</v>
      </c>
      <c r="E497" s="3">
        <v>0.99691992890381398</v>
      </c>
      <c r="F497" s="5">
        <v>5.02943189596167</v>
      </c>
      <c r="G497" s="2">
        <v>1.9310101547456002E-12</v>
      </c>
      <c r="H497" s="1">
        <v>0.999999998949336</v>
      </c>
      <c r="I497" s="6">
        <v>3.7752962774924701E-6</v>
      </c>
      <c r="J497" s="4">
        <v>0.99806292899194804</v>
      </c>
    </row>
    <row r="498" spans="1:10" x14ac:dyDescent="0.25">
      <c r="A498" s="5">
        <v>6.9863013698630096</v>
      </c>
      <c r="B498" s="6">
        <v>1.9790686119695099E-15</v>
      </c>
      <c r="C498" s="3">
        <v>0.99999999999899902</v>
      </c>
      <c r="D498" s="6">
        <v>1.86211531728203E-5</v>
      </c>
      <c r="E498" s="3">
        <v>0.99690136527795503</v>
      </c>
      <c r="F498" s="5">
        <v>5.0321697467488002</v>
      </c>
      <c r="G498" s="2">
        <v>1.9315095047317298E-12</v>
      </c>
      <c r="H498" s="1">
        <v>0.99999999894740399</v>
      </c>
      <c r="I498" s="6">
        <v>2.5175175662709299E-6</v>
      </c>
      <c r="J498" s="4">
        <v>0.99806041635415499</v>
      </c>
    </row>
    <row r="499" spans="1:10" x14ac:dyDescent="0.25">
      <c r="A499" s="5">
        <v>6.9917808219178097</v>
      </c>
      <c r="B499" s="6">
        <v>1.97955961433409E-15</v>
      </c>
      <c r="C499" s="3">
        <v>0.99999999999899702</v>
      </c>
      <c r="D499" s="6">
        <v>2.6613061864127499E-6</v>
      </c>
      <c r="E499" s="3">
        <v>0.996898712221715</v>
      </c>
      <c r="F499" s="5">
        <v>5.0622861054072601</v>
      </c>
      <c r="G499" s="2">
        <v>3.8675348326557704E-12</v>
      </c>
      <c r="H499" s="1">
        <v>0.99999999894353697</v>
      </c>
      <c r="I499" s="6">
        <v>2.51869097665624E-5</v>
      </c>
      <c r="J499" s="4">
        <v>0.99803527861307895</v>
      </c>
    </row>
    <row r="500" spans="1:10" x14ac:dyDescent="0.25">
      <c r="A500" s="5">
        <v>6.9972602739726</v>
      </c>
      <c r="B500" s="6">
        <v>1.9800152726334499E-15</v>
      </c>
      <c r="C500" s="3">
        <v>0.99999999999899503</v>
      </c>
      <c r="D500" s="3">
        <v>0</v>
      </c>
      <c r="E500" s="3">
        <v>0.996898712221715</v>
      </c>
      <c r="F500" s="5">
        <v>5.0978781656399699</v>
      </c>
      <c r="G500" s="2">
        <v>1.9362220064643098E-12</v>
      </c>
      <c r="H500" s="1">
        <v>0.99999999894159997</v>
      </c>
      <c r="I500" s="6">
        <v>2.0169985214361099E-5</v>
      </c>
      <c r="J500" s="4">
        <v>0.99801514845927897</v>
      </c>
    </row>
    <row r="501" spans="1:10" x14ac:dyDescent="0.25">
      <c r="A501" s="5">
        <v>7</v>
      </c>
      <c r="B501" s="6">
        <v>1.98016457208991E-15</v>
      </c>
      <c r="C501" s="3">
        <v>0.99999999999899303</v>
      </c>
      <c r="D501" s="3">
        <v>0</v>
      </c>
      <c r="E501" s="3">
        <v>0.996898712221715</v>
      </c>
      <c r="F501" s="5">
        <v>5.1033538672142402</v>
      </c>
      <c r="G501" s="2">
        <v>1.9364267385388401E-12</v>
      </c>
      <c r="H501" s="1">
        <v>0.99999999893966396</v>
      </c>
      <c r="I501" s="6">
        <v>2.5232368054753399E-6</v>
      </c>
      <c r="J501" s="4">
        <v>0.99801263023390097</v>
      </c>
    </row>
    <row r="502" spans="1:10" x14ac:dyDescent="0.25">
      <c r="A502" s="5">
        <v>7.0136986301369904</v>
      </c>
      <c r="B502" s="6">
        <v>1.9806286101095399E-15</v>
      </c>
      <c r="C502" s="3">
        <v>0.99999999999899103</v>
      </c>
      <c r="D502" s="6">
        <v>1.0650538273746799E-5</v>
      </c>
      <c r="E502" s="3">
        <v>0.996888094770366</v>
      </c>
      <c r="F502" s="5">
        <v>5.1060917180013696</v>
      </c>
      <c r="G502" s="2">
        <v>1.93652731163917E-12</v>
      </c>
      <c r="H502" s="1">
        <v>0.99999999893772695</v>
      </c>
      <c r="I502" s="6">
        <v>1.2617540346088501E-6</v>
      </c>
      <c r="J502" s="4">
        <v>0.998011370988233</v>
      </c>
    </row>
    <row r="503" spans="1:10" x14ac:dyDescent="0.25">
      <c r="A503" s="5">
        <v>7.0301369863013701</v>
      </c>
      <c r="B503" s="6">
        <v>1.98274294466306E-15</v>
      </c>
      <c r="C503" s="3">
        <v>0.99999999999898903</v>
      </c>
      <c r="D503" s="6">
        <v>1.19894768429627E-5</v>
      </c>
      <c r="E503" s="3">
        <v>0.99687614267528901</v>
      </c>
      <c r="F503" s="5">
        <v>5.1143052703627596</v>
      </c>
      <c r="G503" s="2">
        <v>1.93703172276524E-12</v>
      </c>
      <c r="H503" s="1">
        <v>0.99999999893578995</v>
      </c>
      <c r="I503" s="6">
        <v>2.52385002587818E-6</v>
      </c>
      <c r="J503" s="4">
        <v>0.99800885216038704</v>
      </c>
    </row>
    <row r="504" spans="1:10" x14ac:dyDescent="0.25">
      <c r="A504" s="5">
        <v>7.0356164383561604</v>
      </c>
      <c r="B504" s="6">
        <v>1.9828495760087302E-15</v>
      </c>
      <c r="C504" s="3">
        <v>0.99999999999898703</v>
      </c>
      <c r="D504" s="6">
        <v>6.66411741331472E-6</v>
      </c>
      <c r="E504" s="3">
        <v>0.99686949939776304</v>
      </c>
      <c r="F504" s="5">
        <v>5.1362080766598197</v>
      </c>
      <c r="G504" s="2">
        <v>1.93849535134818E-12</v>
      </c>
      <c r="H504" s="1">
        <v>0.99999999893385205</v>
      </c>
      <c r="I504" s="6">
        <v>1.0098578991079099E-5</v>
      </c>
      <c r="J504" s="4">
        <v>0.99799877374004897</v>
      </c>
    </row>
    <row r="505" spans="1:10" x14ac:dyDescent="0.25">
      <c r="A505" s="5">
        <v>7.0383561643835604</v>
      </c>
      <c r="B505" s="6">
        <v>1.98316507376497E-15</v>
      </c>
      <c r="C505" s="3">
        <v>0.99999999999898503</v>
      </c>
      <c r="D505" s="6">
        <v>2.6661798174518501E-6</v>
      </c>
      <c r="E505" s="3">
        <v>0.99686684156796701</v>
      </c>
      <c r="F505" s="5">
        <v>5.1471594798083498</v>
      </c>
      <c r="G505" s="2">
        <v>3.87851385812834E-12</v>
      </c>
      <c r="H505" s="1">
        <v>0.99999999892997304</v>
      </c>
      <c r="I505" s="6">
        <v>8.8394688487172992E-6</v>
      </c>
      <c r="J505" s="4">
        <v>0.99798995199996698</v>
      </c>
    </row>
    <row r="506" spans="1:10" x14ac:dyDescent="0.25">
      <c r="A506" s="5">
        <v>7.0493150684931498</v>
      </c>
      <c r="B506" s="6">
        <v>1.9839430979401598E-15</v>
      </c>
      <c r="C506" s="3">
        <v>0.99999999999898304</v>
      </c>
      <c r="D506" s="6">
        <v>5.3338595983462197E-6</v>
      </c>
      <c r="E506" s="3">
        <v>0.99686152443437603</v>
      </c>
      <c r="F506" s="5">
        <v>5.1553730321697504</v>
      </c>
      <c r="G506" s="2">
        <v>1.9398619929693599E-12</v>
      </c>
      <c r="H506" s="1">
        <v>0.99999999892803304</v>
      </c>
      <c r="I506" s="6">
        <v>2.5260700679619399E-6</v>
      </c>
      <c r="J506" s="4">
        <v>0.99798743101060505</v>
      </c>
    </row>
    <row r="507" spans="1:10" x14ac:dyDescent="0.25">
      <c r="A507" s="5">
        <v>7.0520547945205498</v>
      </c>
      <c r="B507" s="6">
        <v>1.9848631301437398E-15</v>
      </c>
      <c r="C507" s="3">
        <v>0.99999999999898104</v>
      </c>
      <c r="D507" s="6">
        <v>1.3340436724228499E-6</v>
      </c>
      <c r="E507" s="3">
        <v>0.99686019457845398</v>
      </c>
      <c r="F507" s="5">
        <v>5.1581108829568798</v>
      </c>
      <c r="G507" s="2">
        <v>1.9400222327316799E-12</v>
      </c>
      <c r="H507" s="1">
        <v>0.99999999892609304</v>
      </c>
      <c r="I507" s="6">
        <v>2.5262160630212999E-6</v>
      </c>
      <c r="J507" s="4">
        <v>0.99798490988191102</v>
      </c>
    </row>
    <row r="508" spans="1:10" x14ac:dyDescent="0.25">
      <c r="A508" s="5">
        <v>7.0739726027397296</v>
      </c>
      <c r="B508" s="6">
        <v>1.98676538302294E-15</v>
      </c>
      <c r="C508" s="3">
        <v>0.99999999999897904</v>
      </c>
      <c r="D508" s="6">
        <v>2.53580817486244E-5</v>
      </c>
      <c r="E508" s="3">
        <v>0.99683491643665201</v>
      </c>
      <c r="F508" s="5">
        <v>5.1745379876796704</v>
      </c>
      <c r="G508" s="2">
        <v>5.8226789684098603E-12</v>
      </c>
      <c r="H508" s="1">
        <v>0.99999999892027103</v>
      </c>
      <c r="I508" s="6">
        <v>1.13716599226808E-5</v>
      </c>
      <c r="J508" s="4">
        <v>0.99797356120143399</v>
      </c>
    </row>
    <row r="509" spans="1:10" x14ac:dyDescent="0.25">
      <c r="A509" s="5">
        <v>7.0794520547945199</v>
      </c>
      <c r="B509" s="6">
        <v>1.9876540287255502E-15</v>
      </c>
      <c r="C509" s="3">
        <v>0.99999999999897704</v>
      </c>
      <c r="D509" s="6">
        <v>6.6768023878546703E-6</v>
      </c>
      <c r="E509" s="3">
        <v>0.99682826078912101</v>
      </c>
      <c r="F509" s="5">
        <v>5.1937029431896002</v>
      </c>
      <c r="G509" s="2">
        <v>1.9421395435883302E-12</v>
      </c>
      <c r="H509" s="1">
        <v>0.99999999891832902</v>
      </c>
      <c r="I509" s="6">
        <v>1.0112619270886401E-5</v>
      </c>
      <c r="J509" s="4">
        <v>0.99796346912579603</v>
      </c>
    </row>
    <row r="510" spans="1:10" x14ac:dyDescent="0.25">
      <c r="A510" s="5">
        <v>7.0958904109588996</v>
      </c>
      <c r="B510" s="6">
        <v>1.98823265979371E-15</v>
      </c>
      <c r="C510" s="3">
        <v>0.99999999999897504</v>
      </c>
      <c r="D510" s="6">
        <v>1.6029919094344301E-5</v>
      </c>
      <c r="E510" s="3">
        <v>0.99681228184082005</v>
      </c>
      <c r="F510" s="5">
        <v>5.2073921971252597</v>
      </c>
      <c r="G510" s="2">
        <v>3.8861213187980001E-12</v>
      </c>
      <c r="H510" s="1">
        <v>0.99999999891444302</v>
      </c>
      <c r="I510" s="6">
        <v>7.5880126167438E-6</v>
      </c>
      <c r="J510" s="4">
        <v>0.99795589659513195</v>
      </c>
    </row>
    <row r="511" spans="1:10" x14ac:dyDescent="0.25">
      <c r="A511" s="5">
        <v>7.1068493150684899</v>
      </c>
      <c r="B511" s="6">
        <v>1.9886830757036502E-15</v>
      </c>
      <c r="C511" s="3">
        <v>0.99999999999897304</v>
      </c>
      <c r="D511" s="6">
        <v>4.0089946262331601E-6</v>
      </c>
      <c r="E511" s="3">
        <v>0.99680828563374901</v>
      </c>
      <c r="F511" s="5">
        <v>5.2238193018480503</v>
      </c>
      <c r="G511" s="2">
        <v>1.9445982260852402E-12</v>
      </c>
      <c r="H511" s="1">
        <v>0.99999999891249802</v>
      </c>
      <c r="I511" s="6">
        <v>1.01219681873754E-5</v>
      </c>
      <c r="J511" s="4">
        <v>0.99794579536841599</v>
      </c>
    </row>
    <row r="512" spans="1:10" x14ac:dyDescent="0.25">
      <c r="A512" s="5">
        <v>7.1232876712328803</v>
      </c>
      <c r="B512" s="6">
        <v>1.9896688658316298E-15</v>
      </c>
      <c r="C512" s="3">
        <v>0.99999999999897105</v>
      </c>
      <c r="D512" s="6">
        <v>1.3368835750876201E-5</v>
      </c>
      <c r="E512" s="3">
        <v>0.99679495955658104</v>
      </c>
      <c r="F512" s="5">
        <v>5.2347707049965804</v>
      </c>
      <c r="G512" s="2">
        <v>1.9449483073657699E-12</v>
      </c>
      <c r="H512" s="1">
        <v>0.99999999891055302</v>
      </c>
      <c r="I512" s="6">
        <v>6.3288177934066698E-6</v>
      </c>
      <c r="J512" s="4">
        <v>0.99793947957129503</v>
      </c>
    </row>
    <row r="513" spans="1:10" x14ac:dyDescent="0.25">
      <c r="A513" s="5">
        <v>7.1260273972602697</v>
      </c>
      <c r="B513" s="6">
        <v>1.99032404067896E-15</v>
      </c>
      <c r="C513" s="3">
        <v>0.99999999999896905</v>
      </c>
      <c r="D513" s="3">
        <v>0</v>
      </c>
      <c r="E513" s="3">
        <v>0.99679495955658104</v>
      </c>
      <c r="F513" s="5">
        <v>5.2402464065708401</v>
      </c>
      <c r="G513" s="2">
        <v>1.9452112089976101E-12</v>
      </c>
      <c r="H513" s="1">
        <v>0.99999999890860802</v>
      </c>
      <c r="I513" s="6">
        <v>6.3297333502583499E-6</v>
      </c>
      <c r="J513" s="4">
        <v>0.99793316290048095</v>
      </c>
    </row>
    <row r="514" spans="1:10" x14ac:dyDescent="0.25">
      <c r="A514" s="5">
        <v>7.1315068493150697</v>
      </c>
      <c r="B514" s="6">
        <v>3.9819897265943998E-15</v>
      </c>
      <c r="C514" s="3">
        <v>0.99999999999896505</v>
      </c>
      <c r="D514" s="6">
        <v>4.0140210915647901E-6</v>
      </c>
      <c r="E514" s="3">
        <v>0.99679095840861998</v>
      </c>
      <c r="F514" s="5">
        <v>5.2484599589322398</v>
      </c>
      <c r="G514" s="2">
        <v>1.9460314436244299E-12</v>
      </c>
      <c r="H514" s="1">
        <v>0.99999999890666202</v>
      </c>
      <c r="I514" s="6">
        <v>5.0646281233184897E-6</v>
      </c>
      <c r="J514" s="4">
        <v>0.99792810875291804</v>
      </c>
    </row>
    <row r="515" spans="1:10" x14ac:dyDescent="0.25">
      <c r="A515" s="5">
        <v>7.1424657534246601</v>
      </c>
      <c r="B515" s="6">
        <v>1.9917452693636398E-15</v>
      </c>
      <c r="C515" s="3">
        <v>0.99999999999896305</v>
      </c>
      <c r="D515" s="6">
        <v>8.0303290776219394E-6</v>
      </c>
      <c r="E515" s="3">
        <v>0.99678295388134197</v>
      </c>
      <c r="F515" s="5">
        <v>5.2703627652292901</v>
      </c>
      <c r="G515" s="2">
        <v>1.94776425372101E-12</v>
      </c>
      <c r="H515" s="1">
        <v>0.99999999890471403</v>
      </c>
      <c r="I515" s="6">
        <v>1.2666025896850399E-5</v>
      </c>
      <c r="J515" s="4">
        <v>0.99791546904969697</v>
      </c>
    </row>
    <row r="516" spans="1:10" x14ac:dyDescent="0.25">
      <c r="A516" s="5">
        <v>7.1616438356164398</v>
      </c>
      <c r="B516" s="6">
        <v>1.9935470351418502E-15</v>
      </c>
      <c r="C516" s="3">
        <v>0.99999999999896105</v>
      </c>
      <c r="D516" s="6">
        <v>1.87471463512713E-5</v>
      </c>
      <c r="E516" s="3">
        <v>0.99676426722058598</v>
      </c>
      <c r="F516" s="5">
        <v>5.2731006160164302</v>
      </c>
      <c r="G516" s="2">
        <v>1.94882984638836E-12</v>
      </c>
      <c r="H516" s="1">
        <v>0.99999999890276503</v>
      </c>
      <c r="I516" s="6">
        <v>2.5341224198457401E-6</v>
      </c>
      <c r="J516" s="4">
        <v>0.99791294021293797</v>
      </c>
    </row>
    <row r="517" spans="1:10" x14ac:dyDescent="0.25">
      <c r="A517" s="5">
        <v>7.1643835616438398</v>
      </c>
      <c r="B517" s="6">
        <v>1.9936095225574699E-15</v>
      </c>
      <c r="C517" s="3">
        <v>0.99999999999895905</v>
      </c>
      <c r="D517" s="6">
        <v>4.0192798543593797E-6</v>
      </c>
      <c r="E517" s="3">
        <v>0.99676026095409798</v>
      </c>
      <c r="F517" s="5">
        <v>5.2840520191649603</v>
      </c>
      <c r="G517" s="2">
        <v>1.9505733549056299E-12</v>
      </c>
      <c r="H517" s="1">
        <v>0.99999999890081503</v>
      </c>
      <c r="I517" s="6">
        <v>8.8727361122042208E-6</v>
      </c>
      <c r="J517" s="4">
        <v>0.99790408603403702</v>
      </c>
    </row>
    <row r="518" spans="1:10" x14ac:dyDescent="0.25">
      <c r="A518" s="5">
        <v>7.1726027397260301</v>
      </c>
      <c r="B518" s="6">
        <v>1.9941051358774E-15</v>
      </c>
      <c r="C518" s="3">
        <v>0.99999999999895695</v>
      </c>
      <c r="D518" s="6">
        <v>5.3602560860042304E-6</v>
      </c>
      <c r="E518" s="3">
        <v>0.99675491807816297</v>
      </c>
      <c r="F518" s="5">
        <v>5.2867898699520897</v>
      </c>
      <c r="G518" s="2">
        <v>1.9506427481094099E-12</v>
      </c>
      <c r="H518" s="1">
        <v>0.99999999889886404</v>
      </c>
      <c r="I518" s="6">
        <v>1.2678181260826099E-6</v>
      </c>
      <c r="J518" s="4">
        <v>0.99790282087395099</v>
      </c>
    </row>
    <row r="519" spans="1:10" x14ac:dyDescent="0.25">
      <c r="A519" s="5">
        <v>7.1808219178082204</v>
      </c>
      <c r="B519" s="6">
        <v>3.9887856316936101E-15</v>
      </c>
      <c r="C519" s="3">
        <v>0.99999999999895295</v>
      </c>
      <c r="D519" s="6">
        <v>2.6804847014236599E-6</v>
      </c>
      <c r="E519" s="3">
        <v>0.99675224629543502</v>
      </c>
      <c r="F519" s="5">
        <v>5.2922655715263502</v>
      </c>
      <c r="G519" s="2">
        <v>1.9512886565366101E-12</v>
      </c>
      <c r="H519" s="1">
        <v>0.99999999889691304</v>
      </c>
      <c r="I519" s="6">
        <v>1.26799221628277E-6</v>
      </c>
      <c r="J519" s="4">
        <v>0.99790155554174298</v>
      </c>
    </row>
    <row r="520" spans="1:10" x14ac:dyDescent="0.25">
      <c r="A520" s="5">
        <v>7.1863013698630098</v>
      </c>
      <c r="B520" s="6">
        <v>1.9949817559642499E-15</v>
      </c>
      <c r="C520" s="3">
        <v>0.99999999999895095</v>
      </c>
      <c r="D520" s="6">
        <v>6.7031642260427498E-6</v>
      </c>
      <c r="E520" s="3">
        <v>0.99674556492382804</v>
      </c>
      <c r="F520" s="5">
        <v>5.2950034223134796</v>
      </c>
      <c r="G520" s="2">
        <v>1.9514915470244099E-12</v>
      </c>
      <c r="H520" s="1">
        <v>0.99999999889496105</v>
      </c>
      <c r="I520" s="3">
        <v>0</v>
      </c>
      <c r="J520" s="4">
        <v>0.99790155554174298</v>
      </c>
    </row>
    <row r="521" spans="1:10" x14ac:dyDescent="0.25">
      <c r="A521" s="5">
        <v>7.1917808219178099</v>
      </c>
      <c r="B521" s="6">
        <v>1.9952393259225099E-15</v>
      </c>
      <c r="C521" s="3">
        <v>0.99999999999894895</v>
      </c>
      <c r="D521" s="6">
        <v>1.3409561538261E-6</v>
      </c>
      <c r="E521" s="3">
        <v>0.99674422833262499</v>
      </c>
      <c r="F521" s="5">
        <v>5.30047912388775</v>
      </c>
      <c r="G521" s="2">
        <v>1.9519091287376998E-12</v>
      </c>
      <c r="H521" s="1">
        <v>0.99999999889300895</v>
      </c>
      <c r="I521" s="6">
        <v>7.6091468133097701E-6</v>
      </c>
      <c r="J521" s="4">
        <v>0.99789396239119099</v>
      </c>
    </row>
    <row r="522" spans="1:10" x14ac:dyDescent="0.25">
      <c r="A522" s="5">
        <v>7.1945205479452099</v>
      </c>
      <c r="B522" s="6">
        <v>1.9953489335898399E-15</v>
      </c>
      <c r="C522" s="3">
        <v>0.99999999999894695</v>
      </c>
      <c r="D522" s="6">
        <v>1.3410651602385101E-6</v>
      </c>
      <c r="E522" s="3">
        <v>0.99674289163456398</v>
      </c>
      <c r="F522" s="5">
        <v>5.3059548254620097</v>
      </c>
      <c r="G522" s="2">
        <v>3.90497068694245E-12</v>
      </c>
      <c r="H522" s="1">
        <v>0.99999999888910396</v>
      </c>
      <c r="I522" s="6">
        <v>3.8059426515826101E-6</v>
      </c>
      <c r="J522" s="4">
        <v>0.99789016447122503</v>
      </c>
    </row>
    <row r="523" spans="1:10" x14ac:dyDescent="0.25">
      <c r="A523" s="5">
        <v>7.1972602739726002</v>
      </c>
      <c r="B523" s="6">
        <v>1.9965874677295002E-15</v>
      </c>
      <c r="C523" s="3">
        <v>0.99999999999894496</v>
      </c>
      <c r="D523" s="6">
        <v>1.3415009590847299E-6</v>
      </c>
      <c r="E523" s="3">
        <v>0.99674155450391499</v>
      </c>
      <c r="F523" s="5">
        <v>5.3251197809719404</v>
      </c>
      <c r="G523" s="2">
        <v>1.95319499966421E-12</v>
      </c>
      <c r="H523" s="1">
        <v>0.99999999888715096</v>
      </c>
      <c r="I523" s="6">
        <v>1.14228247090706E-5</v>
      </c>
      <c r="J523" s="4">
        <v>0.99787876581190005</v>
      </c>
    </row>
    <row r="524" spans="1:10" x14ac:dyDescent="0.25">
      <c r="A524" s="5">
        <v>7.2027397260274002</v>
      </c>
      <c r="B524" s="6">
        <v>1.9974113239784898E-15</v>
      </c>
      <c r="C524" s="3">
        <v>0.99999999999894296</v>
      </c>
      <c r="D524" s="6">
        <v>4.0263781497205899E-6</v>
      </c>
      <c r="E524" s="3">
        <v>0.99673754125357905</v>
      </c>
      <c r="F524" s="5">
        <v>5.3278576317590698</v>
      </c>
      <c r="G524" s="2">
        <v>1.9537061076672598E-12</v>
      </c>
      <c r="H524" s="1">
        <v>0.99999999888519697</v>
      </c>
      <c r="I524" s="6">
        <v>1.2695206290116099E-6</v>
      </c>
      <c r="J524" s="4">
        <v>0.99787749898502498</v>
      </c>
    </row>
    <row r="525" spans="1:10" x14ac:dyDescent="0.25">
      <c r="A525" s="5">
        <v>7.2219178082191799</v>
      </c>
      <c r="B525" s="6">
        <v>1.99903621100102E-15</v>
      </c>
      <c r="C525" s="3">
        <v>0.99999999999894096</v>
      </c>
      <c r="D525" s="6">
        <v>1.47714483022371E-5</v>
      </c>
      <c r="E525" s="3">
        <v>0.99672281810525898</v>
      </c>
      <c r="F525" s="5">
        <v>5.3470225872689898</v>
      </c>
      <c r="G525" s="2">
        <v>1.9546930658975698E-12</v>
      </c>
      <c r="H525" s="1">
        <v>0.99999999888324298</v>
      </c>
      <c r="I525" s="6">
        <v>1.1429020451328401E-5</v>
      </c>
      <c r="J525" s="4">
        <v>0.997866094287854</v>
      </c>
    </row>
    <row r="526" spans="1:10" x14ac:dyDescent="0.25">
      <c r="A526" s="5">
        <v>7.2301369863013702</v>
      </c>
      <c r="B526" s="6">
        <v>4.0003997759388803E-15</v>
      </c>
      <c r="C526" s="3">
        <v>0.99999999999893696</v>
      </c>
      <c r="D526" s="6">
        <v>8.0606207758186099E-6</v>
      </c>
      <c r="E526" s="3">
        <v>0.99671478393298296</v>
      </c>
      <c r="F526" s="5">
        <v>5.3524982888432602</v>
      </c>
      <c r="G526" s="2">
        <v>1.95520596733345E-12</v>
      </c>
      <c r="H526" s="1">
        <v>0.99999999888128799</v>
      </c>
      <c r="I526" s="6">
        <v>2.54049925377687E-6</v>
      </c>
      <c r="J526" s="4">
        <v>0.99786355921300596</v>
      </c>
    </row>
    <row r="527" spans="1:10" x14ac:dyDescent="0.25">
      <c r="A527" s="5">
        <v>7.27671232876712</v>
      </c>
      <c r="B527" s="6">
        <v>2.00419759320047E-15</v>
      </c>
      <c r="C527" s="3">
        <v>0.99999999999893496</v>
      </c>
      <c r="D527" s="6">
        <v>2.9585659986457401E-5</v>
      </c>
      <c r="E527" s="3">
        <v>0.99668529590449595</v>
      </c>
      <c r="F527" s="5">
        <v>5.3579739904175199</v>
      </c>
      <c r="G527" s="2">
        <v>1.9552157531017801E-12</v>
      </c>
      <c r="H527" s="1">
        <v>0.999999998879332</v>
      </c>
      <c r="I527" s="6">
        <v>1.2704176031836299E-6</v>
      </c>
      <c r="J527" s="4">
        <v>0.99786229151037997</v>
      </c>
    </row>
    <row r="528" spans="1:10" x14ac:dyDescent="0.25">
      <c r="A528" s="5">
        <v>7.2849315068493103</v>
      </c>
      <c r="B528" s="6">
        <v>2.0047498191145302E-15</v>
      </c>
      <c r="C528" s="3">
        <v>0.99999999999893296</v>
      </c>
      <c r="D528" s="6">
        <v>6.7298188966193703E-6</v>
      </c>
      <c r="E528" s="3">
        <v>0.99667858841552803</v>
      </c>
      <c r="F528" s="5">
        <v>5.3607118412046502</v>
      </c>
      <c r="G528" s="2">
        <v>1.95544532112903E-12</v>
      </c>
      <c r="H528" s="1">
        <v>0.99999999887737701</v>
      </c>
      <c r="I528" s="3">
        <v>0</v>
      </c>
      <c r="J528" s="4">
        <v>0.99786229151037997</v>
      </c>
    </row>
    <row r="529" spans="1:10" x14ac:dyDescent="0.25">
      <c r="A529" s="5">
        <v>7.3013698630136998</v>
      </c>
      <c r="B529" s="6">
        <v>2.0060262333600598E-15</v>
      </c>
      <c r="C529" s="3">
        <v>0.99999999999893097</v>
      </c>
      <c r="D529" s="6">
        <v>5.3853814467115703E-6</v>
      </c>
      <c r="E529" s="3">
        <v>0.99667322093560295</v>
      </c>
      <c r="F529" s="5">
        <v>5.3689253935660499</v>
      </c>
      <c r="G529" s="2">
        <v>1.9557049842197299E-12</v>
      </c>
      <c r="H529" s="1">
        <v>0.99999999887542101</v>
      </c>
      <c r="I529" s="6">
        <v>6.3531317888347898E-6</v>
      </c>
      <c r="J529" s="4">
        <v>0.99785595197987298</v>
      </c>
    </row>
    <row r="530" spans="1:10" x14ac:dyDescent="0.25">
      <c r="A530" s="5">
        <v>7.3178082191780804</v>
      </c>
      <c r="B530" s="6">
        <v>2.0068994026592099E-15</v>
      </c>
      <c r="C530" s="3">
        <v>0.99999999999892897</v>
      </c>
      <c r="D530" s="6">
        <v>5.3868151653050696E-6</v>
      </c>
      <c r="E530" s="3">
        <v>0.99666785205564201</v>
      </c>
      <c r="F530" s="5">
        <v>5.3826146475017103</v>
      </c>
      <c r="G530" s="2">
        <v>1.95672620661875E-12</v>
      </c>
      <c r="H530" s="1">
        <v>0.99999999887346402</v>
      </c>
      <c r="I530" s="6">
        <v>7.6254945223209199E-6</v>
      </c>
      <c r="J530" s="4">
        <v>0.99784834286378898</v>
      </c>
    </row>
    <row r="531" spans="1:10" x14ac:dyDescent="0.25">
      <c r="A531" s="5">
        <v>7.3205479452054796</v>
      </c>
      <c r="B531" s="6">
        <v>2.0069917873631298E-15</v>
      </c>
      <c r="C531" s="3">
        <v>0.99999999999892697</v>
      </c>
      <c r="D531" s="6">
        <v>1.3469249486317401E-6</v>
      </c>
      <c r="E531" s="3">
        <v>0.99666650961975001</v>
      </c>
      <c r="F531" s="5">
        <v>5.39082819986311</v>
      </c>
      <c r="G531" s="2">
        <v>1.9572580033909899E-12</v>
      </c>
      <c r="H531" s="1">
        <v>0.99999999887150703</v>
      </c>
      <c r="I531" s="6">
        <v>6.3561979785006798E-6</v>
      </c>
      <c r="J531" s="4">
        <v>0.99784200036232595</v>
      </c>
    </row>
    <row r="532" spans="1:10" x14ac:dyDescent="0.25">
      <c r="A532" s="5">
        <v>7.3232876712328796</v>
      </c>
      <c r="B532" s="6">
        <v>2.0071312715035299E-15</v>
      </c>
      <c r="C532" s="3">
        <v>0.99999999999892497</v>
      </c>
      <c r="D532" s="6">
        <v>1.34708744750417E-6</v>
      </c>
      <c r="E532" s="3">
        <v>0.99666516702371</v>
      </c>
      <c r="F532" s="5">
        <v>5.3990417522245</v>
      </c>
      <c r="G532" s="2">
        <v>1.9577361989008998E-12</v>
      </c>
      <c r="H532" s="1">
        <v>0.99999999886954904</v>
      </c>
      <c r="I532" s="6">
        <v>5.0864644043852403E-6</v>
      </c>
      <c r="J532" s="4">
        <v>0.99783692488741804</v>
      </c>
    </row>
    <row r="533" spans="1:10" x14ac:dyDescent="0.25">
      <c r="A533" s="5">
        <v>7.3342465753424699</v>
      </c>
      <c r="B533" s="6">
        <v>2.00780396941787E-15</v>
      </c>
      <c r="C533" s="3">
        <v>0.99999999999892297</v>
      </c>
      <c r="D533" s="6">
        <v>9.4315830601395203E-6</v>
      </c>
      <c r="E533" s="3">
        <v>0.99665576693773295</v>
      </c>
      <c r="F533" s="5">
        <v>5.4182067077344298</v>
      </c>
      <c r="G533" s="2">
        <v>1.9582138062396901E-12</v>
      </c>
      <c r="H533" s="1">
        <v>0.99999999886759094</v>
      </c>
      <c r="I533" s="6">
        <v>1.01781930270982E-5</v>
      </c>
      <c r="J533" s="4">
        <v>0.99782676876227305</v>
      </c>
    </row>
    <row r="534" spans="1:10" x14ac:dyDescent="0.25">
      <c r="A534" s="5">
        <v>7.3397260273972602</v>
      </c>
      <c r="B534" s="6">
        <v>2.0087636381259998E-15</v>
      </c>
      <c r="C534" s="3">
        <v>0.99999999999892097</v>
      </c>
      <c r="D534" s="6">
        <v>2.6956829829432501E-6</v>
      </c>
      <c r="E534" s="3">
        <v>0.99665308027336397</v>
      </c>
      <c r="F534" s="5">
        <v>5.4209445585215601</v>
      </c>
      <c r="G534" s="2">
        <v>1.9584657723055999E-12</v>
      </c>
      <c r="H534" s="1">
        <v>0.99999999886563296</v>
      </c>
      <c r="I534" s="6">
        <v>1.27268887519742E-6</v>
      </c>
      <c r="J534" s="4">
        <v>0.997825498840053</v>
      </c>
    </row>
    <row r="535" spans="1:10" x14ac:dyDescent="0.25">
      <c r="A535" s="5">
        <v>7.3506849315068497</v>
      </c>
      <c r="B535" s="6">
        <v>4.0190887757892701E-15</v>
      </c>
      <c r="C535" s="3">
        <v>0.99999999999891698</v>
      </c>
      <c r="D535" s="6">
        <v>9.4376340114815E-6</v>
      </c>
      <c r="E535" s="3">
        <v>0.99664367427074096</v>
      </c>
      <c r="F535" s="5">
        <v>5.4236824093086904</v>
      </c>
      <c r="G535" s="2">
        <v>1.9587378012445701E-12</v>
      </c>
      <c r="H535" s="1">
        <v>0.99999999886367397</v>
      </c>
      <c r="I535" s="3">
        <v>0</v>
      </c>
      <c r="J535" s="4">
        <v>0.997825498840053</v>
      </c>
    </row>
    <row r="536" spans="1:10" x14ac:dyDescent="0.25">
      <c r="A536" s="5">
        <v>7.36438356164384</v>
      </c>
      <c r="B536" s="6">
        <v>2.0111237343689799E-15</v>
      </c>
      <c r="C536" s="3">
        <v>0.99999999999891498</v>
      </c>
      <c r="D536" s="6">
        <v>1.21400463771737E-5</v>
      </c>
      <c r="E536" s="3">
        <v>0.99663157504375599</v>
      </c>
      <c r="F536" s="5">
        <v>5.4428473648186202</v>
      </c>
      <c r="G536" s="2">
        <v>3.9189665618683299E-12</v>
      </c>
      <c r="H536" s="1">
        <v>0.99999999885975499</v>
      </c>
      <c r="I536" s="6">
        <v>1.0182856146869199E-5</v>
      </c>
      <c r="J536" s="4">
        <v>0.99781533817827095</v>
      </c>
    </row>
    <row r="537" spans="1:10" x14ac:dyDescent="0.25">
      <c r="A537" s="5">
        <v>7.3835616438356197</v>
      </c>
      <c r="B537" s="6">
        <v>4.0240074001535504E-15</v>
      </c>
      <c r="C537" s="3">
        <v>0.99999999999891098</v>
      </c>
      <c r="D537" s="6">
        <v>1.07951983094163E-5</v>
      </c>
      <c r="E537" s="3">
        <v>0.99662081626633403</v>
      </c>
      <c r="F537" s="5">
        <v>5.4455852156057496</v>
      </c>
      <c r="G537" s="2">
        <v>1.9596628842998E-12</v>
      </c>
      <c r="H537" s="1">
        <v>0.999999998857795</v>
      </c>
      <c r="I537" s="6">
        <v>2.5464151569721399E-6</v>
      </c>
      <c r="J537" s="4">
        <v>0.99781279732940498</v>
      </c>
    </row>
    <row r="538" spans="1:10" x14ac:dyDescent="0.25">
      <c r="A538" s="5">
        <v>7.3917808219178101</v>
      </c>
      <c r="B538" s="6">
        <v>2.01245089779642E-15</v>
      </c>
      <c r="C538" s="3">
        <v>0.99999999999890898</v>
      </c>
      <c r="D538" s="6">
        <v>1.21497253619302E-5</v>
      </c>
      <c r="E538" s="3">
        <v>0.99660870767068499</v>
      </c>
      <c r="F538" s="5">
        <v>5.4537987679671502</v>
      </c>
      <c r="G538" s="2">
        <v>1.9599809345054099E-12</v>
      </c>
      <c r="H538" s="1">
        <v>0.99999999885583502</v>
      </c>
      <c r="I538" s="3">
        <v>0</v>
      </c>
      <c r="J538" s="4">
        <v>0.99781279732940498</v>
      </c>
    </row>
    <row r="539" spans="1:10" x14ac:dyDescent="0.25">
      <c r="A539" s="5">
        <v>7.3972602739726003</v>
      </c>
      <c r="B539" s="6">
        <v>2.0132473171495101E-15</v>
      </c>
      <c r="C539" s="3">
        <v>0.99999999999890699</v>
      </c>
      <c r="D539" s="6">
        <v>1.3503932223477E-6</v>
      </c>
      <c r="E539" s="3">
        <v>0.99660736185794896</v>
      </c>
      <c r="F539" s="5">
        <v>5.4565366187542796</v>
      </c>
      <c r="G539" s="2">
        <v>3.92037939367988E-12</v>
      </c>
      <c r="H539" s="1">
        <v>0.99999999885191504</v>
      </c>
      <c r="I539" s="6">
        <v>1.2736662129155501E-6</v>
      </c>
      <c r="J539" s="4">
        <v>0.997811526449768</v>
      </c>
    </row>
    <row r="540" spans="1:10" x14ac:dyDescent="0.25">
      <c r="A540" s="5">
        <v>7.4027397260274004</v>
      </c>
      <c r="B540" s="6">
        <v>4.0274405563486198E-15</v>
      </c>
      <c r="C540" s="3">
        <v>0.99999999999890299</v>
      </c>
      <c r="D540" s="6">
        <v>2.7011723791564401E-6</v>
      </c>
      <c r="E540" s="3">
        <v>0.99660466985330598</v>
      </c>
      <c r="F540" s="5">
        <v>5.4620123203285402</v>
      </c>
      <c r="G540" s="2">
        <v>3.9209819706012103E-12</v>
      </c>
      <c r="H540" s="1">
        <v>0.99999999884799395</v>
      </c>
      <c r="I540" s="6">
        <v>1.27388780710993E-6</v>
      </c>
      <c r="J540" s="4">
        <v>0.99781025535064005</v>
      </c>
    </row>
    <row r="541" spans="1:10" x14ac:dyDescent="0.25">
      <c r="A541" s="5">
        <v>7.4219178082191801</v>
      </c>
      <c r="B541" s="6">
        <v>2.0150694118571801E-15</v>
      </c>
      <c r="C541" s="3">
        <v>0.99999999999890099</v>
      </c>
      <c r="D541" s="6">
        <v>1.7565939729457199E-5</v>
      </c>
      <c r="E541" s="3">
        <v>0.99658716370949796</v>
      </c>
      <c r="F541" s="5">
        <v>5.48117727583847</v>
      </c>
      <c r="G541" s="2">
        <v>3.9248083969269202E-12</v>
      </c>
      <c r="H541" s="1">
        <v>0.99999999884406898</v>
      </c>
      <c r="I541" s="6">
        <v>8.9195027982219202E-6</v>
      </c>
      <c r="J541" s="4">
        <v>0.99780135541896697</v>
      </c>
    </row>
    <row r="542" spans="1:10" x14ac:dyDescent="0.25">
      <c r="A542" s="5">
        <v>7.4575342465753396</v>
      </c>
      <c r="B542" s="6">
        <v>2.0171643132412999E-15</v>
      </c>
      <c r="C542" s="3">
        <v>0.99999999999889899</v>
      </c>
      <c r="D542" s="6">
        <v>3.1103953871744799E-5</v>
      </c>
      <c r="E542" s="3">
        <v>0.99655616639040101</v>
      </c>
      <c r="F542" s="5">
        <v>5.4839151266256003</v>
      </c>
      <c r="G542" s="2">
        <v>1.9629632903609199E-12</v>
      </c>
      <c r="H542" s="1">
        <v>0.999999998842106</v>
      </c>
      <c r="I542" s="6">
        <v>2.5492548580722699E-6</v>
      </c>
      <c r="J542" s="4">
        <v>0.99779881177225604</v>
      </c>
    </row>
    <row r="543" spans="1:10" x14ac:dyDescent="0.25">
      <c r="A543" s="5">
        <v>7.4630136986301396</v>
      </c>
      <c r="B543" s="6">
        <v>2.0174754523250001E-15</v>
      </c>
      <c r="C543" s="3">
        <v>0.99999999999889699</v>
      </c>
      <c r="D543" s="3">
        <v>0</v>
      </c>
      <c r="E543" s="3">
        <v>0.99655616639040101</v>
      </c>
      <c r="F543" s="5">
        <v>5.48939082819986</v>
      </c>
      <c r="G543" s="2">
        <v>1.9635835186291301E-12</v>
      </c>
      <c r="H543" s="1">
        <v>0.99999999884014301</v>
      </c>
      <c r="I543" s="6">
        <v>6.37498934229165E-6</v>
      </c>
      <c r="J543" s="4">
        <v>0.99779245083574097</v>
      </c>
    </row>
    <row r="544" spans="1:10" x14ac:dyDescent="0.25">
      <c r="A544" s="5">
        <v>7.4794520547945202</v>
      </c>
      <c r="B544" s="6">
        <v>2.0182888433563098E-15</v>
      </c>
      <c r="C544" s="3">
        <v>0.999999999998895</v>
      </c>
      <c r="D544" s="6">
        <v>1.3536902543152E-5</v>
      </c>
      <c r="E544" s="3">
        <v>0.99654267619800496</v>
      </c>
      <c r="F544" s="5">
        <v>5.5030800821355204</v>
      </c>
      <c r="G544" s="2">
        <v>1.96410634212169E-12</v>
      </c>
      <c r="H544" s="1">
        <v>0.99999999883817903</v>
      </c>
      <c r="I544" s="6">
        <v>3.8261362927975404E-6</v>
      </c>
      <c r="J544" s="4">
        <v>0.99778863315313604</v>
      </c>
    </row>
    <row r="545" spans="1:10" x14ac:dyDescent="0.25">
      <c r="A545" s="5">
        <v>7.4849315068493096</v>
      </c>
      <c r="B545" s="6">
        <v>2.01872736649052E-15</v>
      </c>
      <c r="C545" s="3">
        <v>0.999999999998893</v>
      </c>
      <c r="D545" s="6">
        <v>1.35397144833448E-6</v>
      </c>
      <c r="E545" s="3">
        <v>0.99654132690858799</v>
      </c>
      <c r="F545" s="5">
        <v>5.5167693360711798</v>
      </c>
      <c r="G545" s="2">
        <v>1.96444266384623E-12</v>
      </c>
      <c r="H545" s="1">
        <v>0.99999999883621404</v>
      </c>
      <c r="I545" s="6">
        <v>6.37878394545762E-6</v>
      </c>
      <c r="J545" s="4">
        <v>0.99778226849532103</v>
      </c>
    </row>
    <row r="546" spans="1:10" x14ac:dyDescent="0.25">
      <c r="A546" s="5">
        <v>7.4986301369863</v>
      </c>
      <c r="B546" s="6">
        <v>4.0406815688248502E-15</v>
      </c>
      <c r="C546" s="3">
        <v>0.999999999998889</v>
      </c>
      <c r="D546" s="6">
        <v>1.48994537428572E-5</v>
      </c>
      <c r="E546" s="3">
        <v>0.99652647909779801</v>
      </c>
      <c r="F546" s="5">
        <v>5.5195071868583199</v>
      </c>
      <c r="G546" s="2">
        <v>1.96456782178503E-12</v>
      </c>
      <c r="H546" s="1">
        <v>0.99999999883424995</v>
      </c>
      <c r="I546" s="6">
        <v>2.55209920358357E-6</v>
      </c>
      <c r="J546" s="4">
        <v>0.99777972205923804</v>
      </c>
    </row>
    <row r="547" spans="1:10" x14ac:dyDescent="0.25">
      <c r="A547" s="5">
        <v>7.5369863013698604</v>
      </c>
      <c r="B547" s="6">
        <v>2.02248785548051E-15</v>
      </c>
      <c r="C547" s="3">
        <v>0.999999999998887</v>
      </c>
      <c r="D547" s="6">
        <v>2.30434241351384E-5</v>
      </c>
      <c r="E547" s="3">
        <v>0.99650351598005305</v>
      </c>
      <c r="F547" s="5">
        <v>5.5304585900068401</v>
      </c>
      <c r="G547" s="2">
        <v>1.9653038859624699E-12</v>
      </c>
      <c r="H547" s="1">
        <v>0.99999999883228397</v>
      </c>
      <c r="I547" s="6">
        <v>3.8286672628807901E-6</v>
      </c>
      <c r="J547" s="4">
        <v>0.99777590189999299</v>
      </c>
    </row>
    <row r="548" spans="1:10" x14ac:dyDescent="0.25">
      <c r="A548" s="5">
        <v>7.5534246575342499</v>
      </c>
      <c r="B548" s="6">
        <v>2.02323633318629E-15</v>
      </c>
      <c r="C548" s="3">
        <v>0.999999999998885</v>
      </c>
      <c r="D548" s="6">
        <v>5.4255701955408303E-6</v>
      </c>
      <c r="E548" s="3">
        <v>0.99649810939494399</v>
      </c>
      <c r="F548" s="5">
        <v>5.5331964407939802</v>
      </c>
      <c r="G548" s="2">
        <v>1.9658309447018602E-12</v>
      </c>
      <c r="H548" s="1">
        <v>0.99999999883031798</v>
      </c>
      <c r="I548" s="6">
        <v>1.2763095290075999E-6</v>
      </c>
      <c r="J548" s="4">
        <v>0.99777462842991405</v>
      </c>
    </row>
    <row r="549" spans="1:10" x14ac:dyDescent="0.25">
      <c r="A549" s="5">
        <v>7.5616438356164402</v>
      </c>
      <c r="B549" s="6">
        <v>2.0237731821746599E-15</v>
      </c>
      <c r="C549" s="3">
        <v>0.999999999998883</v>
      </c>
      <c r="D549" s="6">
        <v>6.7844531766569202E-6</v>
      </c>
      <c r="E549" s="3">
        <v>0.99649134872311396</v>
      </c>
      <c r="F549" s="5">
        <v>5.5359342915811096</v>
      </c>
      <c r="G549" s="2">
        <v>5.8984953958770298E-12</v>
      </c>
      <c r="H549" s="1">
        <v>0.99999999882442003</v>
      </c>
      <c r="I549" s="6">
        <v>2.5527077631478501E-6</v>
      </c>
      <c r="J549" s="4">
        <v>0.99777208140612506</v>
      </c>
    </row>
    <row r="550" spans="1:10" x14ac:dyDescent="0.25">
      <c r="A550" s="5">
        <v>7.5671232876712304</v>
      </c>
      <c r="B550" s="6">
        <v>2.0246564506982199E-15</v>
      </c>
      <c r="C550" s="3">
        <v>0.99999999999888101</v>
      </c>
      <c r="D550" s="6">
        <v>4.0716783286363399E-6</v>
      </c>
      <c r="E550" s="3">
        <v>0.99648729133914504</v>
      </c>
      <c r="F550" s="5">
        <v>5.5386721423682399</v>
      </c>
      <c r="G550" s="2">
        <v>1.9666177910373198E-12</v>
      </c>
      <c r="H550" s="1">
        <v>0.99999999882245305</v>
      </c>
      <c r="I550" s="6">
        <v>1.2764438085564501E-6</v>
      </c>
      <c r="J550" s="4">
        <v>0.99777080780694305</v>
      </c>
    </row>
    <row r="551" spans="1:10" x14ac:dyDescent="0.25">
      <c r="A551" s="5">
        <v>7.5753424657534199</v>
      </c>
      <c r="B551" s="6">
        <v>2.0249354690010301E-15</v>
      </c>
      <c r="C551" s="3">
        <v>0.99999999999887901</v>
      </c>
      <c r="D551" s="6">
        <v>2.71496036584546E-6</v>
      </c>
      <c r="E551" s="3">
        <v>0.99648458591931599</v>
      </c>
      <c r="F551" s="5">
        <v>5.5414099931553702</v>
      </c>
      <c r="G551" s="2">
        <v>1.96666523352082E-12</v>
      </c>
      <c r="H551" s="1">
        <v>0.99999999882048696</v>
      </c>
      <c r="I551" s="6">
        <v>1.27651058202255E-6</v>
      </c>
      <c r="J551" s="4">
        <v>0.99776953414276104</v>
      </c>
    </row>
    <row r="552" spans="1:10" x14ac:dyDescent="0.25">
      <c r="A552" s="5">
        <v>7.6027397260273997</v>
      </c>
      <c r="B552" s="6">
        <v>2.02690248858678E-15</v>
      </c>
      <c r="C552" s="3">
        <v>0.99999999999887701</v>
      </c>
      <c r="D552" s="6">
        <v>2.4447017823449701E-5</v>
      </c>
      <c r="E552" s="3">
        <v>0.99646022514065902</v>
      </c>
      <c r="F552" s="5">
        <v>5.54962354551677</v>
      </c>
      <c r="G552" s="2">
        <v>1.9667704379588699E-12</v>
      </c>
      <c r="H552" s="1">
        <v>0.99999999881851998</v>
      </c>
      <c r="I552" s="6">
        <v>1.2766244403506999E-6</v>
      </c>
      <c r="J552" s="4">
        <v>0.99776826036660105</v>
      </c>
    </row>
    <row r="553" spans="1:10" x14ac:dyDescent="0.25">
      <c r="A553" s="5">
        <v>7.63835616438356</v>
      </c>
      <c r="B553" s="6">
        <v>2.0290693797554699E-15</v>
      </c>
      <c r="C553" s="3">
        <v>0.99999999999887501</v>
      </c>
      <c r="D553" s="6">
        <v>2.4471449844441499E-5</v>
      </c>
      <c r="E553" s="3">
        <v>0.99643584061260104</v>
      </c>
      <c r="F553" s="5">
        <v>5.5550992470910296</v>
      </c>
      <c r="G553" s="2">
        <v>1.9671760658533101E-12</v>
      </c>
      <c r="H553" s="1">
        <v>0.99999999881655299</v>
      </c>
      <c r="I553" s="3">
        <v>0</v>
      </c>
      <c r="J553" s="4">
        <v>0.99776826036660105</v>
      </c>
    </row>
    <row r="554" spans="1:10" x14ac:dyDescent="0.25">
      <c r="A554" s="5">
        <v>7.64109589041096</v>
      </c>
      <c r="B554" s="6">
        <v>2.0296874520875099E-15</v>
      </c>
      <c r="C554" s="3">
        <v>0.99999999999887201</v>
      </c>
      <c r="D554" s="6">
        <v>6.8015440011703602E-6</v>
      </c>
      <c r="E554" s="3">
        <v>0.99642906333343495</v>
      </c>
      <c r="F554" s="5">
        <v>5.5660506502395597</v>
      </c>
      <c r="G554" s="2">
        <v>3.9362040227818902E-12</v>
      </c>
      <c r="H554" s="1">
        <v>0.99999999881261603</v>
      </c>
      <c r="I554" s="6">
        <v>5.1072317345346304E-6</v>
      </c>
      <c r="J554" s="4">
        <v>0.99776316454589098</v>
      </c>
    </row>
    <row r="555" spans="1:10" x14ac:dyDescent="0.25">
      <c r="A555" s="5">
        <v>7.6465753424657503</v>
      </c>
      <c r="B555" s="6">
        <v>6.0914757196813303E-15</v>
      </c>
      <c r="C555" s="3">
        <v>0.99999999999886602</v>
      </c>
      <c r="D555" s="6">
        <v>2.7211924332483902E-6</v>
      </c>
      <c r="E555" s="3">
        <v>0.99642635186189699</v>
      </c>
      <c r="F555" s="5">
        <v>5.5961670088980204</v>
      </c>
      <c r="G555" s="2">
        <v>1.96918177801812E-12</v>
      </c>
      <c r="H555" s="1">
        <v>0.99999999881064705</v>
      </c>
      <c r="I555" s="6">
        <v>2.29938940139933E-5</v>
      </c>
      <c r="J555" s="4">
        <v>0.99774022234920001</v>
      </c>
    </row>
    <row r="556" spans="1:10" x14ac:dyDescent="0.25">
      <c r="A556" s="5">
        <v>7.6630136986301398</v>
      </c>
      <c r="B556" s="6">
        <v>2.0334384614640801E-15</v>
      </c>
      <c r="C556" s="3">
        <v>0.99999999999886402</v>
      </c>
      <c r="D556" s="6">
        <v>1.9060240296726101E-5</v>
      </c>
      <c r="E556" s="3">
        <v>0.99640735991718798</v>
      </c>
      <c r="F556" s="5">
        <v>5.6071184120465398</v>
      </c>
      <c r="G556" s="2">
        <v>1.9699726363650402E-12</v>
      </c>
      <c r="H556" s="1">
        <v>0.99999999880867696</v>
      </c>
      <c r="I556" s="6">
        <v>3.8337775055039504E-6</v>
      </c>
      <c r="J556" s="4">
        <v>0.99773639724251195</v>
      </c>
    </row>
    <row r="557" spans="1:10" x14ac:dyDescent="0.25">
      <c r="A557" s="5">
        <v>7.6712328767123301</v>
      </c>
      <c r="B557" s="6">
        <v>6.1027988683352801E-15</v>
      </c>
      <c r="C557" s="3">
        <v>0.99999999999885802</v>
      </c>
      <c r="D557" s="6">
        <v>4.0870137149747397E-6</v>
      </c>
      <c r="E557" s="3">
        <v>0.99640328759496499</v>
      </c>
      <c r="F557" s="5">
        <v>5.6372347707049997</v>
      </c>
      <c r="G557" s="2">
        <v>3.9433462577002001E-12</v>
      </c>
      <c r="H557" s="1">
        <v>0.999999998804734</v>
      </c>
      <c r="I557" s="6">
        <v>1.7903637695674601E-5</v>
      </c>
      <c r="J557" s="4">
        <v>0.99771853429144597</v>
      </c>
    </row>
    <row r="558" spans="1:10" x14ac:dyDescent="0.25">
      <c r="A558" s="5">
        <v>7.6767123287671204</v>
      </c>
      <c r="B558" s="6">
        <v>2.03489648216215E-15</v>
      </c>
      <c r="C558" s="3">
        <v>0.99999999999885603</v>
      </c>
      <c r="D558" s="6">
        <v>5.4510758330105101E-6</v>
      </c>
      <c r="E558" s="3">
        <v>0.99639785613988696</v>
      </c>
      <c r="F558" s="5">
        <v>5.6427104722792603</v>
      </c>
      <c r="G558" s="2">
        <v>1.97258112913448E-12</v>
      </c>
      <c r="H558" s="1">
        <v>0.99999999880276103</v>
      </c>
      <c r="I558" s="6">
        <v>7.6802932908845607E-6</v>
      </c>
      <c r="J558" s="4">
        <v>0.99771087154990701</v>
      </c>
    </row>
    <row r="559" spans="1:10" x14ac:dyDescent="0.25">
      <c r="A559" s="5">
        <v>7.6794520547945204</v>
      </c>
      <c r="B559" s="6">
        <v>2.0355200006616401E-15</v>
      </c>
      <c r="C559" s="3">
        <v>0.99999999999885403</v>
      </c>
      <c r="D559" s="6">
        <v>1.36305224353794E-6</v>
      </c>
      <c r="E559" s="3">
        <v>0.99639649799847996</v>
      </c>
      <c r="F559" s="5">
        <v>5.6618754277891901</v>
      </c>
      <c r="G559" s="2">
        <v>1.97324220118128E-12</v>
      </c>
      <c r="H559" s="1">
        <v>0.99999999880078805</v>
      </c>
      <c r="I559" s="6">
        <v>1.0243393992942501E-5</v>
      </c>
      <c r="J559" s="4">
        <v>0.99770065165670196</v>
      </c>
    </row>
    <row r="560" spans="1:10" x14ac:dyDescent="0.25">
      <c r="A560" s="5">
        <v>7.6849315068493196</v>
      </c>
      <c r="B560" s="6">
        <v>2.0358248327979101E-15</v>
      </c>
      <c r="C560" s="3">
        <v>0.99999999999885203</v>
      </c>
      <c r="D560" s="6">
        <v>8.1798623272864907E-6</v>
      </c>
      <c r="E560" s="3">
        <v>0.996388347645637</v>
      </c>
      <c r="F560" s="5">
        <v>5.6673511293634498</v>
      </c>
      <c r="G560" s="2">
        <v>7.8965377165890503E-12</v>
      </c>
      <c r="H560" s="1">
        <v>0.99999999879289203</v>
      </c>
      <c r="I560" s="6">
        <v>2.56131192098285E-6</v>
      </c>
      <c r="J560" s="4">
        <v>0.99769809623740202</v>
      </c>
    </row>
    <row r="561" spans="1:10" x14ac:dyDescent="0.25">
      <c r="A561" s="5">
        <v>7.6876712328767098</v>
      </c>
      <c r="B561" s="6">
        <v>2.0360548629903799E-15</v>
      </c>
      <c r="C561" s="3">
        <v>0.99999999999885003</v>
      </c>
      <c r="D561" s="6">
        <v>1.3635403183333601E-6</v>
      </c>
      <c r="E561" s="3">
        <v>0.99638698903087897</v>
      </c>
      <c r="F561" s="5">
        <v>5.67008898015058</v>
      </c>
      <c r="G561" s="2">
        <v>1.97474288636689E-12</v>
      </c>
      <c r="H561" s="1">
        <v>0.99999999879091706</v>
      </c>
      <c r="I561" s="6">
        <v>3.8423423887510299E-6</v>
      </c>
      <c r="J561" s="4">
        <v>0.99769426274708095</v>
      </c>
    </row>
    <row r="562" spans="1:10" x14ac:dyDescent="0.25">
      <c r="A562" s="5">
        <v>7.7041095890411002</v>
      </c>
      <c r="B562" s="6">
        <v>2.0369558047636898E-15</v>
      </c>
      <c r="C562" s="3">
        <v>0.99999999999884803</v>
      </c>
      <c r="D562" s="6">
        <v>9.5470428345245001E-6</v>
      </c>
      <c r="E562" s="3">
        <v>0.99637747652702302</v>
      </c>
      <c r="F562" s="5">
        <v>5.6728268309377103</v>
      </c>
      <c r="G562" s="2">
        <v>1.9748299913015298E-12</v>
      </c>
      <c r="H562" s="1">
        <v>0.99999999878894197</v>
      </c>
      <c r="I562" s="3">
        <v>0</v>
      </c>
      <c r="J562" s="4">
        <v>0.99769426274708095</v>
      </c>
    </row>
    <row r="563" spans="1:10" x14ac:dyDescent="0.25">
      <c r="A563" s="5">
        <v>7.7068493150684896</v>
      </c>
      <c r="B563" s="6">
        <v>4.0748041873931799E-15</v>
      </c>
      <c r="C563" s="3">
        <v>0.99999999999884404</v>
      </c>
      <c r="D563" s="3">
        <v>0</v>
      </c>
      <c r="E563" s="3">
        <v>0.99637747652702302</v>
      </c>
      <c r="F563" s="5">
        <v>5.6837782340862404</v>
      </c>
      <c r="G563" s="2">
        <v>1.9757167825070798E-12</v>
      </c>
      <c r="H563" s="1">
        <v>0.99999999878696599</v>
      </c>
      <c r="I563" s="6">
        <v>5.1239024991679497E-6</v>
      </c>
      <c r="J563" s="4">
        <v>0.997689150672051</v>
      </c>
    </row>
    <row r="564" spans="1:10" x14ac:dyDescent="0.25">
      <c r="A564" s="5">
        <v>7.7123287671232896</v>
      </c>
      <c r="B564" s="6">
        <v>2.03763188027962E-15</v>
      </c>
      <c r="C564" s="3">
        <v>0.99999999999884204</v>
      </c>
      <c r="D564" s="6">
        <v>6.8224363026607398E-6</v>
      </c>
      <c r="E564" s="3">
        <v>0.99637067882834396</v>
      </c>
      <c r="F564" s="5">
        <v>5.7056810403832996</v>
      </c>
      <c r="G564" s="2">
        <v>1.9783665217646698E-12</v>
      </c>
      <c r="H564" s="1">
        <v>0.99999999878498802</v>
      </c>
      <c r="I564" s="6">
        <v>2.3072929593407701E-5</v>
      </c>
      <c r="J564" s="4">
        <v>0.99766613132608395</v>
      </c>
    </row>
    <row r="565" spans="1:10" x14ac:dyDescent="0.25">
      <c r="A565" s="5">
        <v>7.7205479452054799</v>
      </c>
      <c r="B565" s="6">
        <v>2.0380349839988401E-15</v>
      </c>
      <c r="C565" s="3">
        <v>0.99999999999884004</v>
      </c>
      <c r="D565" s="6">
        <v>8.1883613653179996E-6</v>
      </c>
      <c r="E565" s="3">
        <v>0.99636252021857497</v>
      </c>
      <c r="F565" s="5">
        <v>5.73032169746749</v>
      </c>
      <c r="G565" s="2">
        <v>1.9798551825282601E-12</v>
      </c>
      <c r="H565" s="1">
        <v>0.99999999878300805</v>
      </c>
      <c r="I565" s="6">
        <v>1.6679312284395701E-5</v>
      </c>
      <c r="J565" s="4">
        <v>0.99764949107989898</v>
      </c>
    </row>
    <row r="566" spans="1:10" x14ac:dyDescent="0.25">
      <c r="A566" s="5">
        <v>7.7315068493150703</v>
      </c>
      <c r="B566" s="6">
        <v>2.0387983414158099E-15</v>
      </c>
      <c r="C566" s="3">
        <v>0.99999999999883804</v>
      </c>
      <c r="D566" s="6">
        <v>4.09507316232729E-6</v>
      </c>
      <c r="E566" s="3">
        <v>0.99635844004951302</v>
      </c>
      <c r="F566" s="5">
        <v>5.7330595482546203</v>
      </c>
      <c r="G566" s="2">
        <v>1.9802716411621E-12</v>
      </c>
      <c r="H566" s="1">
        <v>0.99999999878102797</v>
      </c>
      <c r="I566" s="6">
        <v>3.8503493457403898E-6</v>
      </c>
      <c r="J566" s="4">
        <v>0.99764564978822901</v>
      </c>
    </row>
    <row r="567" spans="1:10" x14ac:dyDescent="0.25">
      <c r="A567" s="5">
        <v>7.7424657534246597</v>
      </c>
      <c r="B567" s="6">
        <v>2.0403306979050501E-15</v>
      </c>
      <c r="C567" s="3">
        <v>0.99999999999883604</v>
      </c>
      <c r="D567" s="6">
        <v>6.8274316041045001E-6</v>
      </c>
      <c r="E567" s="3">
        <v>0.99635163750363198</v>
      </c>
      <c r="F567" s="5">
        <v>5.7467488021902797</v>
      </c>
      <c r="G567" s="2">
        <v>1.9812210204828799E-12</v>
      </c>
      <c r="H567" s="1">
        <v>0.99999999877904699</v>
      </c>
      <c r="I567" s="6">
        <v>1.0270484981771001E-5</v>
      </c>
      <c r="J567" s="4">
        <v>0.99763540353618296</v>
      </c>
    </row>
    <row r="568" spans="1:10" x14ac:dyDescent="0.25">
      <c r="A568" s="5">
        <v>7.7726027397260298</v>
      </c>
      <c r="B568" s="6">
        <v>2.0421087424606498E-15</v>
      </c>
      <c r="C568" s="3">
        <v>0.99999999999883404</v>
      </c>
      <c r="D568" s="6">
        <v>2.73287805753566E-5</v>
      </c>
      <c r="E568" s="3">
        <v>0.99632440880041995</v>
      </c>
      <c r="F568" s="5">
        <v>5.74948665297741</v>
      </c>
      <c r="G568" s="2">
        <v>1.9813299326471898E-12</v>
      </c>
      <c r="H568" s="1">
        <v>0.99999999877706502</v>
      </c>
      <c r="I568" s="6">
        <v>1.28397576370327E-6</v>
      </c>
      <c r="J568" s="4">
        <v>0.99763412259732598</v>
      </c>
    </row>
    <row r="569" spans="1:10" x14ac:dyDescent="0.25">
      <c r="A569" s="5">
        <v>7.77534246575342</v>
      </c>
      <c r="B569" s="6">
        <v>4.0850222398634804E-15</v>
      </c>
      <c r="C569" s="3">
        <v>0.99999999999883005</v>
      </c>
      <c r="D569" s="6">
        <v>2.7343820797162899E-6</v>
      </c>
      <c r="E569" s="3">
        <v>0.996321684472536</v>
      </c>
      <c r="F569" s="5">
        <v>5.7604380561259401</v>
      </c>
      <c r="G569" s="2">
        <v>1.9821471599104101E-12</v>
      </c>
      <c r="H569" s="1">
        <v>0.99999999877508305</v>
      </c>
      <c r="I569" s="6">
        <v>5.1382905995275303E-6</v>
      </c>
      <c r="J569" s="4">
        <v>0.99762899647646197</v>
      </c>
    </row>
    <row r="570" spans="1:10" x14ac:dyDescent="0.25">
      <c r="A570" s="5">
        <v>7.7945205479452104</v>
      </c>
      <c r="B570" s="6">
        <v>2.0447889499664301E-15</v>
      </c>
      <c r="C570" s="3">
        <v>0.99999999999882805</v>
      </c>
      <c r="D570" s="6">
        <v>1.7784087718826399E-5</v>
      </c>
      <c r="E570" s="3">
        <v>0.99630396595785697</v>
      </c>
      <c r="F570" s="5">
        <v>5.7659137577002104</v>
      </c>
      <c r="G570" s="2">
        <v>1.9829245701038198E-12</v>
      </c>
      <c r="H570" s="1">
        <v>0.99999999877309997</v>
      </c>
      <c r="I570" s="6">
        <v>2.5698982806547301E-6</v>
      </c>
      <c r="J570" s="4">
        <v>0.99762643267471296</v>
      </c>
    </row>
    <row r="571" spans="1:10" x14ac:dyDescent="0.25">
      <c r="A571" s="5">
        <v>7.8027397260273998</v>
      </c>
      <c r="B571" s="6">
        <v>2.0453486179479198E-15</v>
      </c>
      <c r="C571" s="3">
        <v>0.99999999999882605</v>
      </c>
      <c r="D571" s="6">
        <v>8.2132819739203101E-6</v>
      </c>
      <c r="E571" s="3">
        <v>0.99629578306605704</v>
      </c>
      <c r="F571" s="5">
        <v>5.7713894592744701</v>
      </c>
      <c r="G571" s="2">
        <v>1.9831565310665602E-12</v>
      </c>
      <c r="H571" s="1">
        <v>0.999999998771117</v>
      </c>
      <c r="I571" s="6">
        <v>3.8559951561485499E-6</v>
      </c>
      <c r="J571" s="4">
        <v>0.99762258583943797</v>
      </c>
    </row>
    <row r="572" spans="1:10" x14ac:dyDescent="0.25">
      <c r="A572" s="5">
        <v>7.8054794520547901</v>
      </c>
      <c r="B572" s="6">
        <v>2.0461073797315598E-15</v>
      </c>
      <c r="C572" s="3">
        <v>0.99999999999882405</v>
      </c>
      <c r="D572" s="6">
        <v>1.3692934665039001E-6</v>
      </c>
      <c r="E572" s="3">
        <v>0.99629441884568504</v>
      </c>
      <c r="F572" s="5">
        <v>5.7768651608487298</v>
      </c>
      <c r="G572" s="2">
        <v>3.9671351920104297E-12</v>
      </c>
      <c r="H572" s="1">
        <v>0.99999999876714996</v>
      </c>
      <c r="I572" s="6">
        <v>2.57139970864535E-6</v>
      </c>
      <c r="J572" s="4">
        <v>0.99762002055630905</v>
      </c>
    </row>
    <row r="573" spans="1:10" x14ac:dyDescent="0.25">
      <c r="A573" s="5">
        <v>7.8109589041095902</v>
      </c>
      <c r="B573" s="6">
        <v>2.0462606198132602E-15</v>
      </c>
      <c r="C573" s="3">
        <v>0.99999999999882205</v>
      </c>
      <c r="D573" s="6">
        <v>5.4780962145200301E-6</v>
      </c>
      <c r="E573" s="3">
        <v>0.99628896106395004</v>
      </c>
      <c r="F573" s="5">
        <v>5.7850787132101296</v>
      </c>
      <c r="G573" s="2">
        <v>3.9678121426162699E-12</v>
      </c>
      <c r="H573" s="1">
        <v>0.99999999876318202</v>
      </c>
      <c r="I573" s="6">
        <v>5.14363422149259E-6</v>
      </c>
      <c r="J573" s="4">
        <v>0.99761488917702901</v>
      </c>
    </row>
    <row r="574" spans="1:10" x14ac:dyDescent="0.25">
      <c r="A574" s="5">
        <v>7.8246575342465796</v>
      </c>
      <c r="B574" s="6">
        <v>4.0941272345995401E-15</v>
      </c>
      <c r="C574" s="3">
        <v>0.99999999999881795</v>
      </c>
      <c r="D574" s="6">
        <v>6.8493470683954702E-6</v>
      </c>
      <c r="E574" s="3">
        <v>0.99628213715844505</v>
      </c>
      <c r="F574" s="5">
        <v>5.7932922655715302</v>
      </c>
      <c r="G574" s="2">
        <v>1.9844312489582599E-12</v>
      </c>
      <c r="H574" s="1">
        <v>0.99999999876119805</v>
      </c>
      <c r="I574" s="6">
        <v>5.1444321297073498E-6</v>
      </c>
      <c r="J574" s="4">
        <v>0.99760975702814103</v>
      </c>
    </row>
    <row r="575" spans="1:10" x14ac:dyDescent="0.25">
      <c r="A575" s="5">
        <v>7.8301369863013699</v>
      </c>
      <c r="B575" s="6">
        <v>2.0477071768557401E-15</v>
      </c>
      <c r="C575" s="3">
        <v>0.99999999999881495</v>
      </c>
      <c r="D575" s="6">
        <v>4.1110257349387002E-6</v>
      </c>
      <c r="E575" s="3">
        <v>0.99627804142535803</v>
      </c>
      <c r="F575" s="5">
        <v>5.80971937029432</v>
      </c>
      <c r="G575" s="2">
        <v>3.9712797260428E-12</v>
      </c>
      <c r="H575" s="1">
        <v>0.99999999875722601</v>
      </c>
      <c r="I575" s="6">
        <v>1.54388096693684E-5</v>
      </c>
      <c r="J575" s="4">
        <v>0.99759435523987094</v>
      </c>
    </row>
    <row r="576" spans="1:10" x14ac:dyDescent="0.25">
      <c r="A576" s="5">
        <v>7.8465753424657496</v>
      </c>
      <c r="B576" s="6">
        <v>2.0486640251647502E-15</v>
      </c>
      <c r="C576" s="3">
        <v>0.99999999999881295</v>
      </c>
      <c r="D576" s="6">
        <v>1.6449447980447E-5</v>
      </c>
      <c r="E576" s="3">
        <v>0.99626165333632999</v>
      </c>
      <c r="F576" s="5">
        <v>5.8124572210814502</v>
      </c>
      <c r="G576" s="2">
        <v>1.9860377911823498E-12</v>
      </c>
      <c r="H576" s="1">
        <v>0.99999999875524004</v>
      </c>
      <c r="I576" s="3">
        <v>0</v>
      </c>
      <c r="J576" s="4">
        <v>0.99759435523987094</v>
      </c>
    </row>
    <row r="577" spans="1:10" x14ac:dyDescent="0.25">
      <c r="A577" s="5">
        <v>7.8493150684931496</v>
      </c>
      <c r="B577" s="6">
        <v>2.0488287098841499E-15</v>
      </c>
      <c r="C577" s="3">
        <v>0.99999999999881095</v>
      </c>
      <c r="D577" s="6">
        <v>1.37114417519783E-6</v>
      </c>
      <c r="E577" s="3">
        <v>0.99626028731890304</v>
      </c>
      <c r="F577" s="5">
        <v>5.8234086242299803</v>
      </c>
      <c r="G577" s="2">
        <v>1.9866614060212601E-12</v>
      </c>
      <c r="H577" s="1">
        <v>0.99999999875325396</v>
      </c>
      <c r="I577" s="6">
        <v>7.7229662595254494E-6</v>
      </c>
      <c r="J577" s="4">
        <v>0.99758665088207499</v>
      </c>
    </row>
    <row r="578" spans="1:10" x14ac:dyDescent="0.25">
      <c r="A578" s="5">
        <v>7.8767123287671197</v>
      </c>
      <c r="B578" s="6">
        <v>2.0515041839924601E-15</v>
      </c>
      <c r="C578" s="3">
        <v>0.99999999999880895</v>
      </c>
      <c r="D578" s="6">
        <v>2.6068282857473299E-5</v>
      </c>
      <c r="E578" s="3">
        <v>0.99623431686243802</v>
      </c>
      <c r="F578" s="5">
        <v>5.8370978781656397</v>
      </c>
      <c r="G578" s="2">
        <v>1.9875969196174198E-12</v>
      </c>
      <c r="H578" s="1">
        <v>0.99999999875126599</v>
      </c>
      <c r="I578" s="6">
        <v>9.0132298099232494E-6</v>
      </c>
      <c r="J578" s="4">
        <v>0.99757765944485599</v>
      </c>
    </row>
    <row r="579" spans="1:10" x14ac:dyDescent="0.25">
      <c r="A579" s="5">
        <v>7.8849315068493198</v>
      </c>
      <c r="B579" s="6">
        <v>2.0516737801149199E-15</v>
      </c>
      <c r="C579" s="3">
        <v>0.99999999999880695</v>
      </c>
      <c r="D579" s="6">
        <v>2.7456136055827499E-6</v>
      </c>
      <c r="E579" s="3">
        <v>0.996231581591698</v>
      </c>
      <c r="F579" s="5">
        <v>5.8672142368240898</v>
      </c>
      <c r="G579" s="2">
        <v>1.9893982221776498E-12</v>
      </c>
      <c r="H579" s="1">
        <v>0.99999999874927703</v>
      </c>
      <c r="I579" s="6">
        <v>1.9323408837785601E-5</v>
      </c>
      <c r="J579" s="4">
        <v>0.997558383030139</v>
      </c>
    </row>
    <row r="580" spans="1:10" x14ac:dyDescent="0.25">
      <c r="A580" s="5">
        <v>7.88767123287671</v>
      </c>
      <c r="B580" s="6">
        <v>2.0518975774808698E-15</v>
      </c>
      <c r="C580" s="3">
        <v>0.99999999999880496</v>
      </c>
      <c r="D580" s="3">
        <v>0</v>
      </c>
      <c r="E580" s="3">
        <v>0.996231581591698</v>
      </c>
      <c r="F580" s="5">
        <v>5.8754277891854896</v>
      </c>
      <c r="G580" s="2">
        <v>1.9896163877730602E-12</v>
      </c>
      <c r="H580" s="1">
        <v>0.99999999874728696</v>
      </c>
      <c r="I580" s="6">
        <v>2.5775548025816201E-6</v>
      </c>
      <c r="J580" s="4">
        <v>0.99755581177205099</v>
      </c>
    </row>
    <row r="581" spans="1:10" x14ac:dyDescent="0.25">
      <c r="A581" s="5">
        <v>7.8986301369863003</v>
      </c>
      <c r="B581" s="6">
        <v>2.0522410741081401E-15</v>
      </c>
      <c r="C581" s="3">
        <v>0.99999999999880296</v>
      </c>
      <c r="D581" s="6">
        <v>5.4924490379146601E-6</v>
      </c>
      <c r="E581" s="3">
        <v>0.99622610985553295</v>
      </c>
      <c r="F581" s="5">
        <v>5.8863791923340196</v>
      </c>
      <c r="G581" s="2">
        <v>1.9901479159986399E-12</v>
      </c>
      <c r="H581" s="1">
        <v>0.99999999874529699</v>
      </c>
      <c r="I581" s="6">
        <v>7.7343241568117606E-6</v>
      </c>
      <c r="J581" s="4">
        <v>0.99754809638187503</v>
      </c>
    </row>
    <row r="582" spans="1:10" x14ac:dyDescent="0.25">
      <c r="A582" s="5">
        <v>7.9013698630137004</v>
      </c>
      <c r="B582" s="6">
        <v>2.0526335731982201E-15</v>
      </c>
      <c r="C582" s="3">
        <v>0.99999999999880096</v>
      </c>
      <c r="D582" s="3">
        <v>0</v>
      </c>
      <c r="E582" s="3">
        <v>0.99622610985553295</v>
      </c>
      <c r="F582" s="5">
        <v>5.90006844626968</v>
      </c>
      <c r="G582" s="2">
        <v>5.97296656686144E-12</v>
      </c>
      <c r="H582" s="1">
        <v>0.99999999873932399</v>
      </c>
      <c r="I582" s="6">
        <v>6.44684978070003E-6</v>
      </c>
      <c r="J582" s="4">
        <v>0.99754166535987898</v>
      </c>
    </row>
    <row r="583" spans="1:10" x14ac:dyDescent="0.25">
      <c r="A583" s="5">
        <v>7.9205479452054801</v>
      </c>
      <c r="B583" s="6">
        <v>2.0539473263051099E-15</v>
      </c>
      <c r="C583" s="3">
        <v>0.99999999999879896</v>
      </c>
      <c r="D583" s="6">
        <v>1.7858616313567398E-5</v>
      </c>
      <c r="E583" s="3">
        <v>0.99620831879453797</v>
      </c>
      <c r="F583" s="5">
        <v>5.9219712525667303</v>
      </c>
      <c r="G583" s="2">
        <v>3.9858384783979399E-12</v>
      </c>
      <c r="H583" s="1">
        <v>0.99999999873533796</v>
      </c>
      <c r="I583" s="6">
        <v>1.03181314185701E-5</v>
      </c>
      <c r="J583" s="4">
        <v>0.997531372646981</v>
      </c>
    </row>
    <row r="584" spans="1:10" x14ac:dyDescent="0.25">
      <c r="A584" s="5">
        <v>7.9260273972602704</v>
      </c>
      <c r="B584" s="6">
        <v>2.0546528118082698E-15</v>
      </c>
      <c r="C584" s="3">
        <v>0.99999999999879696</v>
      </c>
      <c r="D584" s="6">
        <v>1.37441644766688E-6</v>
      </c>
      <c r="E584" s="3">
        <v>0.99620694959038003</v>
      </c>
      <c r="F584" s="5">
        <v>5.9383983572895298</v>
      </c>
      <c r="G584" s="2">
        <v>3.9884818645113804E-12</v>
      </c>
      <c r="H584" s="1">
        <v>0.99999999873135004</v>
      </c>
      <c r="I584" s="6">
        <v>6.45098881076923E-6</v>
      </c>
      <c r="J584" s="4">
        <v>0.99752493760401395</v>
      </c>
    </row>
    <row r="585" spans="1:10" x14ac:dyDescent="0.25">
      <c r="A585" s="5">
        <v>7.9287671232876704</v>
      </c>
      <c r="B585" s="6">
        <v>2.0547763112685799E-15</v>
      </c>
      <c r="C585" s="3">
        <v>0.99999999999879496</v>
      </c>
      <c r="D585" s="6">
        <v>1.3744613514480999E-6</v>
      </c>
      <c r="E585" s="3">
        <v>0.99620558034337103</v>
      </c>
      <c r="F585" s="5">
        <v>5.9411362080766601</v>
      </c>
      <c r="G585" s="2">
        <v>1.9945880059991201E-12</v>
      </c>
      <c r="H585" s="1">
        <v>0.99999999872935497</v>
      </c>
      <c r="I585" s="3">
        <v>0</v>
      </c>
      <c r="J585" s="4">
        <v>0.99752493760401395</v>
      </c>
    </row>
    <row r="586" spans="1:10" x14ac:dyDescent="0.25">
      <c r="A586" s="5">
        <v>7.9506849315068502</v>
      </c>
      <c r="B586" s="6">
        <v>2.0560896233230098E-15</v>
      </c>
      <c r="C586" s="3">
        <v>0.99999999999879297</v>
      </c>
      <c r="D586" s="6">
        <v>1.3748976414015701E-5</v>
      </c>
      <c r="E586" s="3">
        <v>0.99619188363050104</v>
      </c>
      <c r="F586" s="5">
        <v>5.9822039698836402</v>
      </c>
      <c r="G586" s="2">
        <v>1.9972633940607998E-12</v>
      </c>
      <c r="H586" s="1">
        <v>0.99999999872735801</v>
      </c>
      <c r="I586" s="6">
        <v>2.5822293692115801E-5</v>
      </c>
      <c r="J586" s="4">
        <v>0.99749917955467704</v>
      </c>
    </row>
    <row r="587" spans="1:10" x14ac:dyDescent="0.25">
      <c r="A587" s="5">
        <v>7.9589041095890396</v>
      </c>
      <c r="B587" s="6">
        <v>2.057409253906E-15</v>
      </c>
      <c r="C587" s="3">
        <v>0.99999999999879097</v>
      </c>
      <c r="D587" s="6">
        <v>8.2547427294986392E-6</v>
      </c>
      <c r="E587" s="3">
        <v>0.996183660356733</v>
      </c>
      <c r="F587" s="5">
        <v>5.9876796714579097</v>
      </c>
      <c r="G587" s="2">
        <v>3.9961367843028602E-12</v>
      </c>
      <c r="H587" s="1">
        <v>0.99999999872336198</v>
      </c>
      <c r="I587" s="6">
        <v>7.7524263136959093E-6</v>
      </c>
      <c r="J587" s="4">
        <v>0.99749144654576505</v>
      </c>
    </row>
    <row r="588" spans="1:10" x14ac:dyDescent="0.25">
      <c r="A588" s="5">
        <v>7.9863013698630096</v>
      </c>
      <c r="B588" s="6">
        <v>2.05955776412648E-15</v>
      </c>
      <c r="C588" s="3">
        <v>0.99999999999878897</v>
      </c>
      <c r="D588" s="6">
        <v>2.7536319827007199E-5</v>
      </c>
      <c r="E588" s="3">
        <v>0.99615622950252902</v>
      </c>
      <c r="F588" s="5">
        <v>5.9958932238192997</v>
      </c>
      <c r="G588" s="2">
        <v>1.9994120568690199E-12</v>
      </c>
      <c r="H588" s="1">
        <v>0.99999999872136203</v>
      </c>
      <c r="I588" s="6">
        <v>1.03408691894992E-5</v>
      </c>
      <c r="J588" s="4">
        <v>0.99748113167053098</v>
      </c>
    </row>
    <row r="589" spans="1:10" x14ac:dyDescent="0.25">
      <c r="A589" s="5">
        <v>7.9917808219178097</v>
      </c>
      <c r="B589" s="6">
        <v>2.0614525923492301E-15</v>
      </c>
      <c r="C589" s="3">
        <v>0.99999999999878697</v>
      </c>
      <c r="D589" s="6">
        <v>6.8895701861157099E-6</v>
      </c>
      <c r="E589" s="3">
        <v>0.99614936643791197</v>
      </c>
      <c r="F589" s="5">
        <v>6.00136892539357</v>
      </c>
      <c r="G589" s="2">
        <v>1.99970216849068E-12</v>
      </c>
      <c r="H589" s="1">
        <v>0.99999999871936296</v>
      </c>
      <c r="I589" s="6">
        <v>6.4647311450020404E-6</v>
      </c>
      <c r="J589" s="4">
        <v>0.99747468324403599</v>
      </c>
    </row>
    <row r="590" spans="1:10" x14ac:dyDescent="0.25">
      <c r="A590" s="5">
        <v>7.9972602739726</v>
      </c>
      <c r="B590" s="6">
        <v>6.18506550558557E-15</v>
      </c>
      <c r="C590" s="3">
        <v>0.99999999999878098</v>
      </c>
      <c r="D590" s="6">
        <v>2.7564014644480798E-6</v>
      </c>
      <c r="E590" s="3">
        <v>0.99614662065412296</v>
      </c>
      <c r="F590" s="5">
        <v>6.00958247775496</v>
      </c>
      <c r="G590" s="2">
        <v>4.0006305620531997E-12</v>
      </c>
      <c r="H590" s="1">
        <v>0.99999999871536205</v>
      </c>
      <c r="I590" s="6">
        <v>6.4661918439696403E-6</v>
      </c>
      <c r="J590" s="4">
        <v>0.99746823340222801</v>
      </c>
    </row>
    <row r="591" spans="1:10" x14ac:dyDescent="0.25">
      <c r="A591" s="5">
        <v>8.0054794520547894</v>
      </c>
      <c r="B591" s="6">
        <v>2.0619977831939601E-15</v>
      </c>
      <c r="C591" s="3">
        <v>0.99999999999877798</v>
      </c>
      <c r="D591" s="6">
        <v>4.1353041777330802E-6</v>
      </c>
      <c r="E591" s="3">
        <v>0.99614250129335902</v>
      </c>
      <c r="F591" s="5">
        <v>6.0177960301163598</v>
      </c>
      <c r="G591" s="2">
        <v>2.0014344064283E-12</v>
      </c>
      <c r="H591" s="1">
        <v>0.99999999871336098</v>
      </c>
      <c r="I591" s="6">
        <v>7.7616339664962793E-6</v>
      </c>
      <c r="J591" s="4">
        <v>0.99746049144895199</v>
      </c>
    </row>
    <row r="592" spans="1:10" x14ac:dyDescent="0.25">
      <c r="A592" s="5">
        <v>8.0301369863013701</v>
      </c>
      <c r="B592" s="6">
        <v>2.0641678556294201E-15</v>
      </c>
      <c r="C592" s="3">
        <v>0.99999999999877598</v>
      </c>
      <c r="D592" s="6">
        <v>1.9307624278588601E-5</v>
      </c>
      <c r="E592" s="3">
        <v>0.99612326833388798</v>
      </c>
      <c r="F592" s="5">
        <v>6.0342231348391504</v>
      </c>
      <c r="G592" s="2">
        <v>2.0025541023579702E-12</v>
      </c>
      <c r="H592" s="1">
        <v>0.99999999871135803</v>
      </c>
      <c r="I592" s="6">
        <v>5.1760930255754902E-6</v>
      </c>
      <c r="J592" s="4">
        <v>0.99745532851402097</v>
      </c>
    </row>
    <row r="593" spans="1:10" x14ac:dyDescent="0.25">
      <c r="A593" s="5">
        <v>8.0356164383561595</v>
      </c>
      <c r="B593" s="6">
        <v>2.0650108026814801E-15</v>
      </c>
      <c r="C593" s="3">
        <v>0.99999999999877398</v>
      </c>
      <c r="D593" s="6">
        <v>1.37981504135225E-6</v>
      </c>
      <c r="E593" s="3">
        <v>0.99612189386896699</v>
      </c>
      <c r="F593" s="5">
        <v>6.0396988364134199</v>
      </c>
      <c r="G593" s="2">
        <v>2.0029531093408E-12</v>
      </c>
      <c r="H593" s="1">
        <v>0.99999999870935496</v>
      </c>
      <c r="I593" s="6">
        <v>2.5885432580166801E-6</v>
      </c>
      <c r="J593" s="4">
        <v>0.99745274656109695</v>
      </c>
    </row>
    <row r="594" spans="1:10" x14ac:dyDescent="0.25">
      <c r="A594" s="5">
        <v>8.0383561643835595</v>
      </c>
      <c r="B594" s="6">
        <v>2.0651129195679902E-15</v>
      </c>
      <c r="C594" s="3">
        <v>0.99999999999877198</v>
      </c>
      <c r="D594" s="6">
        <v>1.3800868970508001E-6</v>
      </c>
      <c r="E594" s="3">
        <v>0.99612051913514299</v>
      </c>
      <c r="F594" s="5">
        <v>6.0588637919233399</v>
      </c>
      <c r="G594" s="2">
        <v>2.00453269752088E-12</v>
      </c>
      <c r="H594" s="1">
        <v>0.99999999870735001</v>
      </c>
      <c r="I594" s="6">
        <v>1.68322240513778E-5</v>
      </c>
      <c r="J594" s="4">
        <v>0.99743595735428603</v>
      </c>
    </row>
    <row r="595" spans="1:10" x14ac:dyDescent="0.25">
      <c r="A595" s="5">
        <v>8.0438356164383595</v>
      </c>
      <c r="B595" s="6">
        <v>2.06648939970247E-15</v>
      </c>
      <c r="C595" s="3">
        <v>0.99999999999876998</v>
      </c>
      <c r="D595" s="6">
        <v>2.7610433377409398E-6</v>
      </c>
      <c r="E595" s="3">
        <v>0.99611776880701597</v>
      </c>
      <c r="F595" s="5">
        <v>6.0670773442847397</v>
      </c>
      <c r="G595" s="2">
        <v>2.0048687474576501E-12</v>
      </c>
      <c r="H595" s="1">
        <v>0.99999999870534595</v>
      </c>
      <c r="I595" s="6">
        <v>3.8858746547031797E-6</v>
      </c>
      <c r="J595" s="4">
        <v>0.99743208145071005</v>
      </c>
    </row>
    <row r="596" spans="1:10" x14ac:dyDescent="0.25">
      <c r="A596" s="5">
        <v>8.0547945205479508</v>
      </c>
      <c r="B596" s="6">
        <v>2.0683689066225701E-15</v>
      </c>
      <c r="C596" s="3">
        <v>0.99999999999876799</v>
      </c>
      <c r="D596" s="6">
        <v>1.9339262757793099E-5</v>
      </c>
      <c r="E596" s="3">
        <v>0.99609850481002404</v>
      </c>
      <c r="F596" s="5">
        <v>6.1081451060917198</v>
      </c>
      <c r="G596" s="2">
        <v>2.0067262193029601E-12</v>
      </c>
      <c r="H596" s="1">
        <v>0.999999998703339</v>
      </c>
      <c r="I596" s="6">
        <v>2.33298738217817E-5</v>
      </c>
      <c r="J596" s="4">
        <v>0.99740881175754503</v>
      </c>
    </row>
    <row r="597" spans="1:10" x14ac:dyDescent="0.25">
      <c r="A597" s="5">
        <v>8.0767123287671208</v>
      </c>
      <c r="B597" s="6">
        <v>2.0705066371315302E-15</v>
      </c>
      <c r="C597" s="3">
        <v>0.99999999999876599</v>
      </c>
      <c r="D597" s="6">
        <v>1.2442347227094E-5</v>
      </c>
      <c r="E597" s="3">
        <v>0.99608611108365896</v>
      </c>
      <c r="F597" s="5">
        <v>6.1108829568788501</v>
      </c>
      <c r="G597" s="2">
        <v>2.0070348532178402E-12</v>
      </c>
      <c r="H597" s="1">
        <v>0.99999999870133205</v>
      </c>
      <c r="I597" s="3">
        <v>0</v>
      </c>
      <c r="J597" s="4">
        <v>0.99740881175754503</v>
      </c>
    </row>
    <row r="598" spans="1:10" x14ac:dyDescent="0.25">
      <c r="A598" s="5">
        <v>8.0794520547945208</v>
      </c>
      <c r="B598" s="6">
        <v>2.0706925486728402E-15</v>
      </c>
      <c r="C598" s="3">
        <v>0.99999999999876399</v>
      </c>
      <c r="D598" s="3">
        <v>0</v>
      </c>
      <c r="E598" s="3">
        <v>0.99608611108365896</v>
      </c>
      <c r="F598" s="5">
        <v>6.1136208076659804</v>
      </c>
      <c r="G598" s="2">
        <v>2.0072654731940402E-12</v>
      </c>
      <c r="H598" s="1">
        <v>0.99999999869932499</v>
      </c>
      <c r="I598" s="6">
        <v>5.1872354981724304E-6</v>
      </c>
      <c r="J598" s="4">
        <v>0.99740363797656895</v>
      </c>
    </row>
    <row r="599" spans="1:10" x14ac:dyDescent="0.25">
      <c r="A599" s="5">
        <v>8.0849315068493208</v>
      </c>
      <c r="B599" s="6">
        <v>2.0711414937185299E-15</v>
      </c>
      <c r="C599" s="3">
        <v>0.99999999999876199</v>
      </c>
      <c r="D599" s="6">
        <v>4.1492474833325998E-6</v>
      </c>
      <c r="E599" s="3">
        <v>0.99608197808444299</v>
      </c>
      <c r="F599" s="5">
        <v>6.1190965092402498</v>
      </c>
      <c r="G599" s="2">
        <v>2.0077958755341499E-12</v>
      </c>
      <c r="H599" s="1">
        <v>0.99999999869731704</v>
      </c>
      <c r="I599" s="6">
        <v>2.59387290275524E-6</v>
      </c>
      <c r="J599" s="4">
        <v>0.99740105084165498</v>
      </c>
    </row>
    <row r="600" spans="1:10" x14ac:dyDescent="0.25">
      <c r="A600" s="5">
        <v>8.0876712328767102</v>
      </c>
      <c r="B600" s="6">
        <v>4.1432088357696797E-15</v>
      </c>
      <c r="C600" s="3">
        <v>0.99999999999875799</v>
      </c>
      <c r="D600" s="6">
        <v>4.1498845761199803E-6</v>
      </c>
      <c r="E600" s="3">
        <v>0.99607784446778302</v>
      </c>
      <c r="F600" s="5">
        <v>6.1355236139630396</v>
      </c>
      <c r="G600" s="2">
        <v>2.0087426567447399E-12</v>
      </c>
      <c r="H600" s="1">
        <v>0.99999999869530798</v>
      </c>
      <c r="I600" s="6">
        <v>9.0812815399278507E-6</v>
      </c>
      <c r="J600" s="4">
        <v>0.99739199320303196</v>
      </c>
    </row>
    <row r="601" spans="1:10" x14ac:dyDescent="0.25">
      <c r="A601" s="5">
        <v>8.0931506849315102</v>
      </c>
      <c r="B601" s="6">
        <v>4.1446553768824697E-15</v>
      </c>
      <c r="C601" s="3">
        <v>0.999999999998754</v>
      </c>
      <c r="D601" s="6">
        <v>5.5348075668490799E-6</v>
      </c>
      <c r="E601" s="3">
        <v>0.99607233138384899</v>
      </c>
      <c r="F601" s="5">
        <v>6.1519507186858302</v>
      </c>
      <c r="G601" s="2">
        <v>2.0092312215085298E-12</v>
      </c>
      <c r="H601" s="1">
        <v>0.99999999869329903</v>
      </c>
      <c r="I601" s="6">
        <v>9.0866155464225905E-6</v>
      </c>
      <c r="J601" s="4">
        <v>0.99738293032661596</v>
      </c>
    </row>
    <row r="602" spans="1:10" x14ac:dyDescent="0.25">
      <c r="A602" s="5">
        <v>8.1013698630136997</v>
      </c>
      <c r="B602" s="6">
        <v>2.0728225178870798E-15</v>
      </c>
      <c r="C602" s="3">
        <v>0.999999999998752</v>
      </c>
      <c r="D602" s="6">
        <v>2.7681028992847901E-6</v>
      </c>
      <c r="E602" s="3">
        <v>0.99606957415695696</v>
      </c>
      <c r="F602" s="5">
        <v>6.1875427789185498</v>
      </c>
      <c r="G602" s="2">
        <v>2.0106592249118299E-12</v>
      </c>
      <c r="H602" s="1">
        <v>0.99999999869128797</v>
      </c>
      <c r="I602" s="6">
        <v>1.5586405555519902E-5</v>
      </c>
      <c r="J602" s="4">
        <v>0.99736738483291898</v>
      </c>
    </row>
    <row r="603" spans="1:10" x14ac:dyDescent="0.25">
      <c r="A603" s="5">
        <v>8.1068493150684908</v>
      </c>
      <c r="B603" s="6">
        <v>2.0731240899238099E-15</v>
      </c>
      <c r="C603" s="3">
        <v>0.999999999998749</v>
      </c>
      <c r="D603" s="6">
        <v>5.5370715236402104E-6</v>
      </c>
      <c r="E603" s="3">
        <v>0.99606405886375204</v>
      </c>
      <c r="F603" s="5">
        <v>6.1930184804928103</v>
      </c>
      <c r="G603" s="2">
        <v>2.0114315788008001E-12</v>
      </c>
      <c r="H603" s="1">
        <v>0.99999999868927703</v>
      </c>
      <c r="I603" s="6">
        <v>2.5987725296616901E-6</v>
      </c>
      <c r="J603" s="4">
        <v>0.99736479290532498</v>
      </c>
    </row>
    <row r="604" spans="1:10" x14ac:dyDescent="0.25">
      <c r="A604" s="5">
        <v>8.1095890410958908</v>
      </c>
      <c r="B604" s="6">
        <v>2.0736115687500001E-15</v>
      </c>
      <c r="C604" s="3">
        <v>0.999999999998747</v>
      </c>
      <c r="D604" s="6">
        <v>4.1540062738643799E-6</v>
      </c>
      <c r="E604" s="3">
        <v>0.99605992121599596</v>
      </c>
      <c r="F604" s="5">
        <v>6.2094455852156099</v>
      </c>
      <c r="G604" s="2">
        <v>6.0374367193327097E-12</v>
      </c>
      <c r="H604" s="1">
        <v>0.99999999868323897</v>
      </c>
      <c r="I604" s="6">
        <v>1.0398316211730001E-5</v>
      </c>
      <c r="J604" s="4">
        <v>0.99735442204475</v>
      </c>
    </row>
    <row r="605" spans="1:10" x14ac:dyDescent="0.25">
      <c r="A605" s="5">
        <v>8.1479452054794503</v>
      </c>
      <c r="B605" s="6">
        <v>4.1520237257645096E-15</v>
      </c>
      <c r="C605" s="3">
        <v>0.99999999999874301</v>
      </c>
      <c r="D605" s="6">
        <v>1.9396150340065601E-5</v>
      </c>
      <c r="E605" s="3">
        <v>0.996040601675379</v>
      </c>
      <c r="F605" s="5">
        <v>6.2231348391512702</v>
      </c>
      <c r="G605" s="2">
        <v>2.01402107305715E-12</v>
      </c>
      <c r="H605" s="1">
        <v>0.99999999868122502</v>
      </c>
      <c r="I605" s="6">
        <v>1.30040040512568E-5</v>
      </c>
      <c r="J605" s="4">
        <v>0.997341452528133</v>
      </c>
    </row>
    <row r="606" spans="1:10" x14ac:dyDescent="0.25">
      <c r="A606" s="5">
        <v>8.1534246575342504</v>
      </c>
      <c r="B606" s="6">
        <v>2.0765561092011402E-15</v>
      </c>
      <c r="C606" s="3">
        <v>0.99999999999874101</v>
      </c>
      <c r="D606" s="6">
        <v>9.7047738504630107E-6</v>
      </c>
      <c r="E606" s="3">
        <v>0.99603093537349896</v>
      </c>
      <c r="F606" s="5">
        <v>6.2258726899383996</v>
      </c>
      <c r="G606" s="2">
        <v>2.0141804085022002E-12</v>
      </c>
      <c r="H606" s="1">
        <v>0.99999999867921097</v>
      </c>
      <c r="I606" s="6">
        <v>2.6015488820757202E-6</v>
      </c>
      <c r="J606" s="4">
        <v>0.99733885789896703</v>
      </c>
    </row>
    <row r="607" spans="1:10" x14ac:dyDescent="0.25">
      <c r="A607" s="5">
        <v>8.1616438356164398</v>
      </c>
      <c r="B607" s="6">
        <v>2.07764996846372E-15</v>
      </c>
      <c r="C607" s="3">
        <v>0.99999999999873901</v>
      </c>
      <c r="D607" s="6">
        <v>5.54730975862224E-6</v>
      </c>
      <c r="E607" s="3">
        <v>0.99602541009669598</v>
      </c>
      <c r="F607" s="5">
        <v>6.2340862422997896</v>
      </c>
      <c r="G607" s="2">
        <v>2.01435434250509E-12</v>
      </c>
      <c r="H607" s="1">
        <v>0.99999999867719702</v>
      </c>
      <c r="I607" s="6">
        <v>1.30082798382222E-6</v>
      </c>
      <c r="J607" s="4">
        <v>0.99733756053351497</v>
      </c>
    </row>
    <row r="608" spans="1:10" x14ac:dyDescent="0.25">
      <c r="A608" s="5">
        <v>8.1643835616438398</v>
      </c>
      <c r="B608" s="6">
        <v>2.0782512247561402E-15</v>
      </c>
      <c r="C608" s="3">
        <v>0.99999999999873701</v>
      </c>
      <c r="D608" s="3">
        <v>0</v>
      </c>
      <c r="E608" s="3">
        <v>0.99602541009669598</v>
      </c>
      <c r="F608" s="5">
        <v>6.2642026009582503</v>
      </c>
      <c r="G608" s="2">
        <v>2.0161499953855399E-12</v>
      </c>
      <c r="H608" s="1">
        <v>0.99999999867518097</v>
      </c>
      <c r="I608" s="6">
        <v>2.2124791963390799E-5</v>
      </c>
      <c r="J608" s="4">
        <v>0.99731549489157101</v>
      </c>
    </row>
    <row r="609" spans="1:10" x14ac:dyDescent="0.25">
      <c r="A609" s="5">
        <v>8.1671232876712292</v>
      </c>
      <c r="B609" s="6">
        <v>2.0783941295848299E-15</v>
      </c>
      <c r="C609" s="3">
        <v>0.99999999999873501</v>
      </c>
      <c r="D609" s="6">
        <v>2.7745302336916801E-6</v>
      </c>
      <c r="E609" s="3">
        <v>0.99602264659791595</v>
      </c>
      <c r="F609" s="5">
        <v>6.2970568104038298</v>
      </c>
      <c r="G609" s="2">
        <v>2.0179799894286902E-12</v>
      </c>
      <c r="H609" s="1">
        <v>0.99999999867316303</v>
      </c>
      <c r="I609" s="6">
        <v>2.3445251136159601E-5</v>
      </c>
      <c r="J609" s="4">
        <v>0.997292112853431</v>
      </c>
    </row>
    <row r="610" spans="1:10" x14ac:dyDescent="0.25">
      <c r="A610" s="5">
        <v>8.1698630136986292</v>
      </c>
      <c r="B610" s="6">
        <v>4.15739783279181E-15</v>
      </c>
      <c r="C610" s="3">
        <v>0.99999999999873102</v>
      </c>
      <c r="D610" s="6">
        <v>2.77481637756243E-6</v>
      </c>
      <c r="E610" s="3">
        <v>0.99601988282179899</v>
      </c>
      <c r="F610" s="5">
        <v>6.3025325119781002</v>
      </c>
      <c r="G610" s="2">
        <v>2.0183904358059201E-12</v>
      </c>
      <c r="H610" s="1">
        <v>0.99999999867114397</v>
      </c>
      <c r="I610" s="6">
        <v>5.2129808873640502E-6</v>
      </c>
      <c r="J610" s="4">
        <v>0.997286914002259</v>
      </c>
    </row>
    <row r="611" spans="1:10" x14ac:dyDescent="0.25">
      <c r="A611" s="5">
        <v>8.2027397260273993</v>
      </c>
      <c r="B611" s="6">
        <v>2.08122196444489E-15</v>
      </c>
      <c r="C611" s="3">
        <v>0.99999999999872902</v>
      </c>
      <c r="D611" s="6">
        <v>2.49867044627939E-5</v>
      </c>
      <c r="E611" s="3">
        <v>0.99599499587827001</v>
      </c>
      <c r="F611" s="5">
        <v>6.3052703627652296</v>
      </c>
      <c r="G611" s="2">
        <v>4.03762288597429E-12</v>
      </c>
      <c r="H611" s="1">
        <v>0.99999999866710698</v>
      </c>
      <c r="I611" s="6">
        <v>1.30341133199085E-6</v>
      </c>
      <c r="J611" s="4">
        <v>0.99728561412804095</v>
      </c>
    </row>
    <row r="612" spans="1:10" x14ac:dyDescent="0.25">
      <c r="A612" s="5">
        <v>8.2054794520547905</v>
      </c>
      <c r="B612" s="6">
        <v>2.08156367965712E-15</v>
      </c>
      <c r="C612" s="3">
        <v>0.99999999999872702</v>
      </c>
      <c r="D612" s="6">
        <v>1.3888781235423699E-6</v>
      </c>
      <c r="E612" s="3">
        <v>0.99599361256357</v>
      </c>
      <c r="F612" s="5">
        <v>6.3244353182751496</v>
      </c>
      <c r="G612" s="2">
        <v>2.0203240320759101E-12</v>
      </c>
      <c r="H612" s="1">
        <v>0.99999999866508604</v>
      </c>
      <c r="I612" s="6">
        <v>7.8219096876167693E-6</v>
      </c>
      <c r="J612" s="4">
        <v>0.99727781348054201</v>
      </c>
    </row>
    <row r="613" spans="1:10" x14ac:dyDescent="0.25">
      <c r="A613" s="5">
        <v>8.2109589041095905</v>
      </c>
      <c r="B613" s="6">
        <v>2.08199370289318E-15</v>
      </c>
      <c r="C613" s="3">
        <v>0.99999999999872402</v>
      </c>
      <c r="D613" s="6">
        <v>2.7787046694722298E-6</v>
      </c>
      <c r="E613" s="3">
        <v>0.99599084499531298</v>
      </c>
      <c r="F613" s="5">
        <v>6.3353867214236796</v>
      </c>
      <c r="G613" s="2">
        <v>2.0206337083479598E-12</v>
      </c>
      <c r="H613" s="1">
        <v>0.99999999866306599</v>
      </c>
      <c r="I613" s="6">
        <v>5.2167062566574799E-6</v>
      </c>
      <c r="J613" s="4">
        <v>0.99727261098870301</v>
      </c>
    </row>
    <row r="614" spans="1:10" x14ac:dyDescent="0.25">
      <c r="A614" s="5">
        <v>8.2191780821917799</v>
      </c>
      <c r="B614" s="6">
        <v>2.08257558252963E-15</v>
      </c>
      <c r="C614" s="3">
        <v>0.99999999999872202</v>
      </c>
      <c r="D614" s="6">
        <v>5.5589366271206101E-6</v>
      </c>
      <c r="E614" s="3">
        <v>0.99598530836071297</v>
      </c>
      <c r="F614" s="5">
        <v>6.3655030800821404</v>
      </c>
      <c r="G614" s="2">
        <v>2.02161380619972E-12</v>
      </c>
      <c r="H614" s="1">
        <v>0.99999999866104405</v>
      </c>
      <c r="I614" s="6">
        <v>2.2182640537247299E-5</v>
      </c>
      <c r="J614" s="4">
        <v>0.99725048909421798</v>
      </c>
    </row>
    <row r="615" spans="1:10" x14ac:dyDescent="0.25">
      <c r="A615" s="5">
        <v>8.24931506849315</v>
      </c>
      <c r="B615" s="6">
        <v>2.0848224580371099E-15</v>
      </c>
      <c r="C615" s="3">
        <v>0.99999999999872002</v>
      </c>
      <c r="D615" s="6">
        <v>2.50284337997824E-5</v>
      </c>
      <c r="E615" s="3">
        <v>0.99596038072030901</v>
      </c>
      <c r="F615" s="5">
        <v>6.3682409308692698</v>
      </c>
      <c r="G615" s="2">
        <v>2.0216687699412299E-12</v>
      </c>
      <c r="H615" s="1">
        <v>0.999999998659022</v>
      </c>
      <c r="I615" s="3">
        <v>0</v>
      </c>
      <c r="J615" s="4">
        <v>0.99725048909421798</v>
      </c>
    </row>
    <row r="616" spans="1:10" x14ac:dyDescent="0.25">
      <c r="A616" s="5">
        <v>8.2575342465753394</v>
      </c>
      <c r="B616" s="6">
        <v>2.08530506767997E-15</v>
      </c>
      <c r="C616" s="3">
        <v>0.99999999999871803</v>
      </c>
      <c r="D616" s="6">
        <v>5.5652695541723003E-6</v>
      </c>
      <c r="E616" s="3">
        <v>0.99595483794774797</v>
      </c>
      <c r="F616" s="5">
        <v>6.3764544832306598</v>
      </c>
      <c r="G616" s="2">
        <v>2.0222547878663999E-12</v>
      </c>
      <c r="H616" s="1">
        <v>0.99999999865699996</v>
      </c>
      <c r="I616" s="6">
        <v>3.9160501442152396E-6</v>
      </c>
      <c r="J616" s="4">
        <v>0.99724658381894304</v>
      </c>
    </row>
    <row r="617" spans="1:10" x14ac:dyDescent="0.25">
      <c r="A617" s="5">
        <v>8.2630136986301395</v>
      </c>
      <c r="B617" s="6">
        <v>2.0863886954767002E-15</v>
      </c>
      <c r="C617" s="3">
        <v>0.99999999999871603</v>
      </c>
      <c r="D617" s="6">
        <v>8.3507631665350294E-6</v>
      </c>
      <c r="E617" s="3">
        <v>0.99594652099949799</v>
      </c>
      <c r="F617" s="5">
        <v>6.3819301848049301</v>
      </c>
      <c r="G617" s="2">
        <v>2.0235173026923601E-12</v>
      </c>
      <c r="H617" s="1">
        <v>0.99999999865497702</v>
      </c>
      <c r="I617" s="3">
        <v>0</v>
      </c>
      <c r="J617" s="4">
        <v>0.99724658381894304</v>
      </c>
    </row>
    <row r="618" spans="1:10" x14ac:dyDescent="0.25">
      <c r="A618" s="5">
        <v>8.2821917808219201</v>
      </c>
      <c r="B618" s="6">
        <v>2.0880918840579999E-15</v>
      </c>
      <c r="C618" s="3">
        <v>0.99999999999871403</v>
      </c>
      <c r="D618" s="6">
        <v>1.8103203778285302E-5</v>
      </c>
      <c r="E618" s="3">
        <v>0.99592849133987404</v>
      </c>
      <c r="F618" s="5">
        <v>6.3846680355920604</v>
      </c>
      <c r="G618" s="2">
        <v>2.0237921298747799E-12</v>
      </c>
      <c r="H618" s="1">
        <v>0.99999999865295297</v>
      </c>
      <c r="I618" s="6">
        <v>2.6112459262715499E-6</v>
      </c>
      <c r="J618" s="4">
        <v>0.997243979766263</v>
      </c>
    </row>
    <row r="619" spans="1:10" x14ac:dyDescent="0.25">
      <c r="A619" s="5">
        <v>8.2876712328767095</v>
      </c>
      <c r="B619" s="6">
        <v>2.08852003185106E-15</v>
      </c>
      <c r="C619" s="3">
        <v>0.99999999999871203</v>
      </c>
      <c r="D619" s="6">
        <v>4.1794569277109297E-6</v>
      </c>
      <c r="E619" s="3">
        <v>0.99592432890834004</v>
      </c>
      <c r="F619" s="5">
        <v>6.3956194387405896</v>
      </c>
      <c r="G619" s="2">
        <v>6.0737325524717797E-12</v>
      </c>
      <c r="H619" s="1">
        <v>0.99999999864687905</v>
      </c>
      <c r="I619" s="6">
        <v>9.1433692410982907E-6</v>
      </c>
      <c r="J619" s="4">
        <v>0.997234861638018</v>
      </c>
    </row>
    <row r="620" spans="1:10" x14ac:dyDescent="0.25">
      <c r="A620" s="5">
        <v>8.2931506849315095</v>
      </c>
      <c r="B620" s="6">
        <v>2.0894843569028498E-15</v>
      </c>
      <c r="C620" s="3">
        <v>0.99999999999871003</v>
      </c>
      <c r="D620" s="6">
        <v>8.3607400327666298E-6</v>
      </c>
      <c r="E620" s="3">
        <v>0.995916002278742</v>
      </c>
      <c r="F620" s="5">
        <v>6.3983572895277199</v>
      </c>
      <c r="G620" s="2">
        <v>2.0249121977927402E-12</v>
      </c>
      <c r="H620" s="1">
        <v>0.999999998644854</v>
      </c>
      <c r="I620" s="3">
        <v>0</v>
      </c>
      <c r="J620" s="4">
        <v>0.997234861638018</v>
      </c>
    </row>
    <row r="621" spans="1:10" x14ac:dyDescent="0.25">
      <c r="A621" s="5">
        <v>8.3013698630137007</v>
      </c>
      <c r="B621" s="6">
        <v>2.0904935288411901E-15</v>
      </c>
      <c r="C621" s="3">
        <v>0.99999999999870803</v>
      </c>
      <c r="D621" s="6">
        <v>8.3635552915435999E-6</v>
      </c>
      <c r="E621" s="3">
        <v>0.99590767291502302</v>
      </c>
      <c r="F621" s="5">
        <v>6.4010951403148502</v>
      </c>
      <c r="G621" s="2">
        <v>2.0255792496725301E-12</v>
      </c>
      <c r="H621" s="1">
        <v>0.99999999864282896</v>
      </c>
      <c r="I621" s="6">
        <v>1.3065644063545201E-6</v>
      </c>
      <c r="J621" s="4">
        <v>0.99723355868729402</v>
      </c>
    </row>
    <row r="622" spans="1:10" x14ac:dyDescent="0.25">
      <c r="A622" s="5">
        <v>8.3068493150684901</v>
      </c>
      <c r="B622" s="6">
        <v>2.09092002793404E-15</v>
      </c>
      <c r="C622" s="3">
        <v>0.99999999999870604</v>
      </c>
      <c r="D622" s="6">
        <v>2.7883900587726999E-6</v>
      </c>
      <c r="E622" s="3">
        <v>0.99590489593984</v>
      </c>
      <c r="F622" s="5">
        <v>6.4038329911019796</v>
      </c>
      <c r="G622" s="2">
        <v>2.02601686652455E-12</v>
      </c>
      <c r="H622" s="1">
        <v>0.99999999864080302</v>
      </c>
      <c r="I622" s="6">
        <v>5.2267426177104804E-6</v>
      </c>
      <c r="J622" s="4">
        <v>0.99722834641777502</v>
      </c>
    </row>
    <row r="623" spans="1:10" x14ac:dyDescent="0.25">
      <c r="A623" s="5">
        <v>8.3095890410958901</v>
      </c>
      <c r="B623" s="6">
        <v>2.0909448653100601E-15</v>
      </c>
      <c r="C623" s="3">
        <v>0.99999999999870404</v>
      </c>
      <c r="D623" s="6">
        <v>1.39433112701214E-6</v>
      </c>
      <c r="E623" s="3">
        <v>0.99590350731961197</v>
      </c>
      <c r="F623" s="5">
        <v>6.4065708418891196</v>
      </c>
      <c r="G623" s="2">
        <v>2.0263421036878802E-12</v>
      </c>
      <c r="H623" s="1">
        <v>0.99999999863877598</v>
      </c>
      <c r="I623" s="6">
        <v>2.6138436185429099E-6</v>
      </c>
      <c r="J623" s="4">
        <v>0.99722573982223195</v>
      </c>
    </row>
    <row r="624" spans="1:10" x14ac:dyDescent="0.25">
      <c r="A624" s="5">
        <v>8.3205479452054796</v>
      </c>
      <c r="B624" s="6">
        <v>2.0935901402271199E-15</v>
      </c>
      <c r="C624" s="3">
        <v>0.99999999999870104</v>
      </c>
      <c r="D624" s="6">
        <v>1.25541819707446E-5</v>
      </c>
      <c r="E624" s="3">
        <v>0.99589100464423597</v>
      </c>
      <c r="F624" s="5">
        <v>6.4229979466119103</v>
      </c>
      <c r="G624" s="2">
        <v>2.02697992609496E-12</v>
      </c>
      <c r="H624" s="1">
        <v>0.99999999863674904</v>
      </c>
      <c r="I624" s="6">
        <v>1.30733965500074E-5</v>
      </c>
      <c r="J624" s="4">
        <v>0.99721270277990504</v>
      </c>
    </row>
    <row r="625" spans="1:10" x14ac:dyDescent="0.25">
      <c r="A625" s="5">
        <v>8.3342465753424708</v>
      </c>
      <c r="B625" s="6">
        <v>2.0941439356921701E-15</v>
      </c>
      <c r="C625" s="3">
        <v>0.99999999999869904</v>
      </c>
      <c r="D625" s="6">
        <v>8.3743987516300308E-6</v>
      </c>
      <c r="E625" s="3">
        <v>0.99588266469077102</v>
      </c>
      <c r="F625" s="5">
        <v>6.4257357973990397</v>
      </c>
      <c r="G625" s="2">
        <v>4.0556241217150703E-12</v>
      </c>
      <c r="H625" s="1">
        <v>0.99999999863269395</v>
      </c>
      <c r="I625" s="6">
        <v>1.30766429929687E-6</v>
      </c>
      <c r="J625" s="4">
        <v>0.99721139876130704</v>
      </c>
    </row>
    <row r="626" spans="1:10" x14ac:dyDescent="0.25">
      <c r="A626" s="5">
        <v>8.3452054794520496</v>
      </c>
      <c r="B626" s="6">
        <v>2.09512764105984E-15</v>
      </c>
      <c r="C626" s="3">
        <v>0.99999999999869704</v>
      </c>
      <c r="D626" s="6">
        <v>1.25661163247488E-5</v>
      </c>
      <c r="E626" s="3">
        <v>0.99587015039198901</v>
      </c>
      <c r="F626" s="5">
        <v>6.43121149897331</v>
      </c>
      <c r="G626" s="2">
        <v>2.0284773346086802E-12</v>
      </c>
      <c r="H626" s="1">
        <v>0.99999999863066502</v>
      </c>
      <c r="I626" s="6">
        <v>2.6156008282323001E-6</v>
      </c>
      <c r="J626" s="4">
        <v>0.99720879045775801</v>
      </c>
    </row>
    <row r="627" spans="1:10" x14ac:dyDescent="0.25">
      <c r="A627" s="5">
        <v>8.3534246575342497</v>
      </c>
      <c r="B627" s="6">
        <v>2.0958232866475999E-15</v>
      </c>
      <c r="C627" s="3">
        <v>0.99999999999869504</v>
      </c>
      <c r="D627" s="6">
        <v>1.39675874015911E-6</v>
      </c>
      <c r="E627" s="3">
        <v>0.99586875940262398</v>
      </c>
      <c r="F627" s="5">
        <v>6.4449007529089704</v>
      </c>
      <c r="G627" s="2">
        <v>2.0292050195302702E-12</v>
      </c>
      <c r="H627" s="1">
        <v>0.99999999862863598</v>
      </c>
      <c r="I627" s="6">
        <v>9.1580563006264799E-6</v>
      </c>
      <c r="J627" s="4">
        <v>0.99719965800532895</v>
      </c>
    </row>
    <row r="628" spans="1:10" x14ac:dyDescent="0.25">
      <c r="A628" s="5">
        <v>8.3671232876712303</v>
      </c>
      <c r="B628" s="6">
        <v>2.0976376457051702E-15</v>
      </c>
      <c r="C628" s="3">
        <v>0.99999999999869305</v>
      </c>
      <c r="D628" s="6">
        <v>1.39749451624569E-5</v>
      </c>
      <c r="E628" s="3">
        <v>0.99585484228856802</v>
      </c>
      <c r="F628" s="5">
        <v>6.4558521560575004</v>
      </c>
      <c r="G628" s="2">
        <v>2.0295994130720501E-12</v>
      </c>
      <c r="H628" s="1">
        <v>0.99999999862660605</v>
      </c>
      <c r="I628" s="6">
        <v>3.9255454660855998E-6</v>
      </c>
      <c r="J628" s="4">
        <v>0.99719574346041595</v>
      </c>
    </row>
    <row r="629" spans="1:10" x14ac:dyDescent="0.25">
      <c r="A629" s="5">
        <v>8.3753424657534303</v>
      </c>
      <c r="B629" s="6">
        <v>2.0988132890397098E-15</v>
      </c>
      <c r="C629" s="3">
        <v>0.99999999999869105</v>
      </c>
      <c r="D629" s="6">
        <v>6.9914783394813301E-6</v>
      </c>
      <c r="E629" s="3">
        <v>0.99584787981534795</v>
      </c>
      <c r="F629" s="5">
        <v>6.4695414099931599</v>
      </c>
      <c r="G629" s="2">
        <v>2.0307788086301701E-12</v>
      </c>
      <c r="H629" s="1">
        <v>0.999999998624576</v>
      </c>
      <c r="I629" s="6">
        <v>9.1637694938310304E-6</v>
      </c>
      <c r="J629" s="4">
        <v>0.99718660543035198</v>
      </c>
    </row>
    <row r="630" spans="1:10" x14ac:dyDescent="0.25">
      <c r="A630" s="5">
        <v>8.3863013698630091</v>
      </c>
      <c r="B630" s="6">
        <v>2.0993011249542802E-15</v>
      </c>
      <c r="C630" s="3">
        <v>0.99999999999868905</v>
      </c>
      <c r="D630" s="6">
        <v>5.5946665512337399E-6</v>
      </c>
      <c r="E630" s="3">
        <v>0.99584230839411003</v>
      </c>
      <c r="F630" s="5">
        <v>6.4996577686516099</v>
      </c>
      <c r="G630" s="2">
        <v>2.0326628548419401E-12</v>
      </c>
      <c r="H630" s="1">
        <v>0.99999999862254296</v>
      </c>
      <c r="I630" s="6">
        <v>1.8341917315075299E-5</v>
      </c>
      <c r="J630" s="4">
        <v>0.99716831528382699</v>
      </c>
    </row>
    <row r="631" spans="1:10" x14ac:dyDescent="0.25">
      <c r="A631" s="5">
        <v>8.4191780821917792</v>
      </c>
      <c r="B631" s="6">
        <v>2.1012694220942301E-15</v>
      </c>
      <c r="C631" s="3">
        <v>0.99999999999868705</v>
      </c>
      <c r="D631" s="6">
        <v>1.9594253825418501E-5</v>
      </c>
      <c r="E631" s="3">
        <v>0.99582279579831701</v>
      </c>
      <c r="F631" s="5">
        <v>6.51060917180014</v>
      </c>
      <c r="G631" s="2">
        <v>4.0662310442596096E-12</v>
      </c>
      <c r="H631" s="1">
        <v>0.99999999861847699</v>
      </c>
      <c r="I631" s="6">
        <v>3.9319735860845698E-6</v>
      </c>
      <c r="J631" s="4">
        <v>0.99716439445205796</v>
      </c>
    </row>
    <row r="632" spans="1:10" x14ac:dyDescent="0.25">
      <c r="A632" s="5">
        <v>8.4219178082191792</v>
      </c>
      <c r="B632" s="6">
        <v>2.1025066732097099E-15</v>
      </c>
      <c r="C632" s="3">
        <v>0.99999999999868505</v>
      </c>
      <c r="D632" s="3">
        <v>0</v>
      </c>
      <c r="E632" s="3">
        <v>0.99582279579831701</v>
      </c>
      <c r="F632" s="5">
        <v>6.5160848733743997</v>
      </c>
      <c r="G632" s="2">
        <v>4.0668891385043901E-12</v>
      </c>
      <c r="H632" s="1">
        <v>0.99999999861441002</v>
      </c>
      <c r="I632" s="6">
        <v>5.2430527583209804E-6</v>
      </c>
      <c r="J632" s="4">
        <v>0.99715916628023504</v>
      </c>
    </row>
    <row r="633" spans="1:10" x14ac:dyDescent="0.25">
      <c r="A633" s="5">
        <v>8.4246575342465793</v>
      </c>
      <c r="B633" s="6">
        <v>2.1025212037804E-15</v>
      </c>
      <c r="C633" s="3">
        <v>0.99999999999868305</v>
      </c>
      <c r="D633" s="6">
        <v>4.2012948232566403E-6</v>
      </c>
      <c r="E633" s="3">
        <v>0.99581861206194899</v>
      </c>
      <c r="F633" s="5">
        <v>6.5242984257358003</v>
      </c>
      <c r="G633" s="2">
        <v>4.0679285476340599E-12</v>
      </c>
      <c r="H633" s="1">
        <v>0.99999999861034194</v>
      </c>
      <c r="I633" s="6">
        <v>5.2435821466475604E-6</v>
      </c>
      <c r="J633" s="4">
        <v>0.99715393760794202</v>
      </c>
    </row>
    <row r="634" spans="1:10" x14ac:dyDescent="0.25">
      <c r="A634" s="5">
        <v>8.4273972602739704</v>
      </c>
      <c r="B634" s="6">
        <v>2.10284307582113E-15</v>
      </c>
      <c r="C634" s="3">
        <v>0.99999999999867994</v>
      </c>
      <c r="D634" s="6">
        <v>4.2023529932717898E-6</v>
      </c>
      <c r="E634" s="3">
        <v>0.99581442728941705</v>
      </c>
      <c r="F634" s="5">
        <v>6.5270362765229297</v>
      </c>
      <c r="G634" s="2">
        <v>2.0344329892737002E-12</v>
      </c>
      <c r="H634" s="1">
        <v>0.99999999860830702</v>
      </c>
      <c r="I634" s="6">
        <v>1.3110159727178699E-6</v>
      </c>
      <c r="J634" s="4">
        <v>0.99715263032405999</v>
      </c>
    </row>
    <row r="635" spans="1:10" x14ac:dyDescent="0.25">
      <c r="A635" s="5">
        <v>8.4328767123287705</v>
      </c>
      <c r="B635" s="6">
        <v>2.1037423743092798E-15</v>
      </c>
      <c r="C635" s="3">
        <v>0.99999999999867795</v>
      </c>
      <c r="D635" s="6">
        <v>1.40114997455084E-6</v>
      </c>
      <c r="E635" s="3">
        <v>0.99581303200503501</v>
      </c>
      <c r="F635" s="5">
        <v>6.5544147843942504</v>
      </c>
      <c r="G635" s="2">
        <v>2.0362681669953198E-12</v>
      </c>
      <c r="H635" s="1">
        <v>0.99999999860627098</v>
      </c>
      <c r="I635" s="6">
        <v>2.0987041401876801E-5</v>
      </c>
      <c r="J635" s="4">
        <v>0.99713170326012202</v>
      </c>
    </row>
    <row r="636" spans="1:10" x14ac:dyDescent="0.25">
      <c r="A636" s="5">
        <v>8.4383561643835598</v>
      </c>
      <c r="B636" s="6">
        <v>2.10386487874725E-15</v>
      </c>
      <c r="C636" s="3">
        <v>0.99999999999867595</v>
      </c>
      <c r="D636" s="6">
        <v>4.2039790671549701E-6</v>
      </c>
      <c r="E636" s="3">
        <v>0.99580884563669303</v>
      </c>
      <c r="F636" s="5">
        <v>6.5598904859685101</v>
      </c>
      <c r="G636" s="2">
        <v>2.0365612880046899E-12</v>
      </c>
      <c r="H636" s="1">
        <v>0.99999999860423405</v>
      </c>
      <c r="I636" s="6">
        <v>2.6249300416943799E-6</v>
      </c>
      <c r="J636" s="4">
        <v>0.99712908586259397</v>
      </c>
    </row>
    <row r="637" spans="1:10" x14ac:dyDescent="0.25">
      <c r="A637" s="5">
        <v>8.4410958904109599</v>
      </c>
      <c r="B637" s="6">
        <v>4.2092333969208196E-15</v>
      </c>
      <c r="C637" s="3">
        <v>0.99999999999867195</v>
      </c>
      <c r="D637" s="6">
        <v>2.8033780171314899E-6</v>
      </c>
      <c r="E637" s="3">
        <v>0.99580605401197897</v>
      </c>
      <c r="F637" s="5">
        <v>6.5626283367556502</v>
      </c>
      <c r="G637" s="2">
        <v>2.0367179262499299E-12</v>
      </c>
      <c r="H637" s="1">
        <v>0.99999999860219801</v>
      </c>
      <c r="I637" s="6">
        <v>2.6252512800480098E-6</v>
      </c>
      <c r="J637" s="4">
        <v>0.99712646815162098</v>
      </c>
    </row>
    <row r="638" spans="1:10" x14ac:dyDescent="0.25">
      <c r="A638" s="5">
        <v>8.4520547945205493</v>
      </c>
      <c r="B638" s="6">
        <v>2.1058600667453499E-15</v>
      </c>
      <c r="C638" s="3">
        <v>0.99999999999866995</v>
      </c>
      <c r="D638" s="6">
        <v>4.2065794937529798E-6</v>
      </c>
      <c r="E638" s="3">
        <v>0.99580186508346302</v>
      </c>
      <c r="F638" s="5">
        <v>6.5681040383299099</v>
      </c>
      <c r="G638" s="2">
        <v>4.07413310829593E-12</v>
      </c>
      <c r="H638" s="1">
        <v>0.99999999859812405</v>
      </c>
      <c r="I638" s="3">
        <v>0</v>
      </c>
      <c r="J638" s="4">
        <v>0.99712646815162098</v>
      </c>
    </row>
    <row r="639" spans="1:10" x14ac:dyDescent="0.25">
      <c r="A639" s="5">
        <v>8.4849315068493194</v>
      </c>
      <c r="B639" s="6">
        <v>2.1155236237906098E-15</v>
      </c>
      <c r="C639" s="3">
        <v>0.99999999999866795</v>
      </c>
      <c r="D639" s="6">
        <v>2.1074023449954101E-5</v>
      </c>
      <c r="E639" s="3">
        <v>0.99578087975273</v>
      </c>
      <c r="F639" s="5">
        <v>6.5708418891170401</v>
      </c>
      <c r="G639" s="2">
        <v>2.0373770385896302E-12</v>
      </c>
      <c r="H639" s="1">
        <v>0.99999999859608601</v>
      </c>
      <c r="I639" s="6">
        <v>3.9389147120923E-6</v>
      </c>
      <c r="J639" s="4">
        <v>0.99712254056324101</v>
      </c>
    </row>
    <row r="640" spans="1:10" x14ac:dyDescent="0.25">
      <c r="A640" s="5">
        <v>8.4876712328767105</v>
      </c>
      <c r="B640" s="6">
        <v>2.1164796814377401E-15</v>
      </c>
      <c r="C640" s="3">
        <v>0.99999999999866596</v>
      </c>
      <c r="D640" s="6">
        <v>4.2278418116809998E-6</v>
      </c>
      <c r="E640" s="3">
        <v>0.99577666975759105</v>
      </c>
      <c r="F640" s="5">
        <v>6.5790554414784399</v>
      </c>
      <c r="G640" s="2">
        <v>2.0385482181165598E-12</v>
      </c>
      <c r="H640" s="1">
        <v>0.99999999859404798</v>
      </c>
      <c r="I640" s="6">
        <v>7.8802024405522103E-6</v>
      </c>
      <c r="J640" s="4">
        <v>0.99711468306672302</v>
      </c>
    </row>
    <row r="641" spans="1:10" x14ac:dyDescent="0.25">
      <c r="A641" s="5">
        <v>8.4931506849315106</v>
      </c>
      <c r="B641" s="6">
        <v>2.1192047566040999E-15</v>
      </c>
      <c r="C641" s="3">
        <v>0.99999999999866396</v>
      </c>
      <c r="D641" s="6">
        <v>2.8206508172531199E-6</v>
      </c>
      <c r="E641" s="3">
        <v>0.99577386102327503</v>
      </c>
      <c r="F641" s="5">
        <v>6.5817932922655702</v>
      </c>
      <c r="G641" s="2">
        <v>2.0387714541657602E-12</v>
      </c>
      <c r="H641" s="1">
        <v>0.99999999859200905</v>
      </c>
      <c r="I641" s="6">
        <v>5.2551370401765297E-6</v>
      </c>
      <c r="J641" s="4">
        <v>0.99710944310618699</v>
      </c>
    </row>
    <row r="642" spans="1:10" x14ac:dyDescent="0.25">
      <c r="A642" s="5">
        <v>8.4986301369863</v>
      </c>
      <c r="B642" s="6">
        <v>4.2435632570156904E-15</v>
      </c>
      <c r="C642" s="3">
        <v>0.99999999999865896</v>
      </c>
      <c r="D642" s="6">
        <v>5.6503700317503098E-6</v>
      </c>
      <c r="E642" s="3">
        <v>0.99576823454838803</v>
      </c>
      <c r="F642" s="5">
        <v>6.5845311430526996</v>
      </c>
      <c r="G642" s="2">
        <v>4.0778609268991298E-12</v>
      </c>
      <c r="H642" s="1">
        <v>0.99999999858793098</v>
      </c>
      <c r="I642" s="6">
        <v>1.3140342696531801E-6</v>
      </c>
      <c r="J642" s="4">
        <v>0.99710813287106903</v>
      </c>
    </row>
    <row r="643" spans="1:10" x14ac:dyDescent="0.25">
      <c r="A643" s="5">
        <v>8.5013698630137</v>
      </c>
      <c r="B643" s="6">
        <v>2.1230236285538599E-15</v>
      </c>
      <c r="C643" s="3">
        <v>0.99999999999865696</v>
      </c>
      <c r="D643" s="6">
        <v>1.41378120472116E-6</v>
      </c>
      <c r="E643" s="3">
        <v>0.99576682675096895</v>
      </c>
      <c r="F643" s="5">
        <v>6.5872689938398397</v>
      </c>
      <c r="G643" s="2">
        <v>2.0392585701196E-12</v>
      </c>
      <c r="H643" s="1">
        <v>0.99999999858589195</v>
      </c>
      <c r="I643" s="6">
        <v>1.31425007295289E-6</v>
      </c>
      <c r="J643" s="4">
        <v>0.99710682242249404</v>
      </c>
    </row>
    <row r="644" spans="1:10" x14ac:dyDescent="0.25">
      <c r="A644" s="5">
        <v>8.5068493150684894</v>
      </c>
      <c r="B644" s="6">
        <v>2.12470747242319E-15</v>
      </c>
      <c r="C644" s="3">
        <v>0.99999999999865496</v>
      </c>
      <c r="D644" s="6">
        <v>2.8298241319755401E-6</v>
      </c>
      <c r="E644" s="3">
        <v>0.99576400890995997</v>
      </c>
      <c r="F644" s="5">
        <v>6.5954825462012296</v>
      </c>
      <c r="G644" s="2">
        <v>2.0398351454362498E-12</v>
      </c>
      <c r="H644" s="1">
        <v>0.99999999858385202</v>
      </c>
      <c r="I644" s="6">
        <v>5.2577344509074703E-6</v>
      </c>
      <c r="J644" s="4">
        <v>0.997101579913384</v>
      </c>
    </row>
    <row r="645" spans="1:10" x14ac:dyDescent="0.25">
      <c r="A645" s="5">
        <v>8.5205479452054806</v>
      </c>
      <c r="B645" s="6">
        <v>2.1295783787505501E-15</v>
      </c>
      <c r="C645" s="3">
        <v>0.99999999999865297</v>
      </c>
      <c r="D645" s="6">
        <v>9.9179970356978401E-6</v>
      </c>
      <c r="E645" s="3">
        <v>0.99575413297444604</v>
      </c>
      <c r="F645" s="5">
        <v>6.5982203969883599</v>
      </c>
      <c r="G645" s="2">
        <v>2.0401797408746099E-12</v>
      </c>
      <c r="H645" s="1">
        <v>0.99999999858181199</v>
      </c>
      <c r="I645" s="6">
        <v>1.31460366726687E-6</v>
      </c>
      <c r="J645" s="4">
        <v>0.99710026912085203</v>
      </c>
    </row>
    <row r="646" spans="1:10" x14ac:dyDescent="0.25">
      <c r="A646" s="5">
        <v>8.5232876712328807</v>
      </c>
      <c r="B646" s="6">
        <v>2.12998768861748E-15</v>
      </c>
      <c r="C646" s="3">
        <v>0.99999999999865097</v>
      </c>
      <c r="D646" s="6">
        <v>1.4187956699765099E-6</v>
      </c>
      <c r="E646" s="3">
        <v>0.99575272020379602</v>
      </c>
      <c r="F646" s="5">
        <v>6.6119096509240203</v>
      </c>
      <c r="G646" s="2">
        <v>2.0421215880009301E-12</v>
      </c>
      <c r="H646" s="1">
        <v>0.99999999857976996</v>
      </c>
      <c r="I646" s="6">
        <v>1.4467472268136299E-5</v>
      </c>
      <c r="J646" s="4">
        <v>0.99708584370470998</v>
      </c>
    </row>
    <row r="647" spans="1:10" x14ac:dyDescent="0.25">
      <c r="A647" s="5">
        <v>8.5452054794520507</v>
      </c>
      <c r="B647" s="6">
        <v>2.1368820161326699E-15</v>
      </c>
      <c r="C647" s="3">
        <v>0.99999999999864897</v>
      </c>
      <c r="D647" s="6">
        <v>2.8419548470355999E-5</v>
      </c>
      <c r="E647" s="3">
        <v>0.99572442176321596</v>
      </c>
      <c r="F647" s="5">
        <v>6.6310746064339501</v>
      </c>
      <c r="G647" s="2">
        <v>2.0434269587270699E-12</v>
      </c>
      <c r="H647" s="1">
        <v>0.99999999857772603</v>
      </c>
      <c r="I647" s="6">
        <v>1.44767497645823E-5</v>
      </c>
      <c r="J647" s="4">
        <v>0.99707140924693904</v>
      </c>
    </row>
    <row r="648" spans="1:10" x14ac:dyDescent="0.25">
      <c r="A648" s="5">
        <v>8.5616438356164402</v>
      </c>
      <c r="B648" s="6">
        <v>2.1388769222368698E-15</v>
      </c>
      <c r="C648" s="3">
        <v>0.99999999999864697</v>
      </c>
      <c r="D648" s="6">
        <v>1.5658591019211E-5</v>
      </c>
      <c r="E648" s="3">
        <v>0.99570883024379897</v>
      </c>
      <c r="F648" s="5">
        <v>6.6475017111567398</v>
      </c>
      <c r="G648" s="2">
        <v>2.0446564825195002E-12</v>
      </c>
      <c r="H648" s="1">
        <v>0.999999998575682</v>
      </c>
      <c r="I648" s="6">
        <v>1.5802149435252901E-5</v>
      </c>
      <c r="J648" s="4">
        <v>0.99705565350002001</v>
      </c>
    </row>
    <row r="649" spans="1:10" x14ac:dyDescent="0.25">
      <c r="A649" s="5">
        <v>8.5726027397260296</v>
      </c>
      <c r="B649" s="6">
        <v>2.14055966136751E-15</v>
      </c>
      <c r="C649" s="3">
        <v>0.99999999999864497</v>
      </c>
      <c r="D649" s="6">
        <v>1.28265699746834E-5</v>
      </c>
      <c r="E649" s="3">
        <v>0.99569605879671996</v>
      </c>
      <c r="F649" s="5">
        <v>6.6557152635181396</v>
      </c>
      <c r="G649" s="2">
        <v>2.0446622750649401E-12</v>
      </c>
      <c r="H649" s="1">
        <v>0.99999999857363697</v>
      </c>
      <c r="I649" s="6">
        <v>3.9518271729866603E-6</v>
      </c>
      <c r="J649" s="4">
        <v>0.99705171331618103</v>
      </c>
    </row>
    <row r="650" spans="1:10" x14ac:dyDescent="0.25">
      <c r="A650" s="5">
        <v>8.5780821917808208</v>
      </c>
      <c r="B650" s="6">
        <v>2.1411122005778499E-15</v>
      </c>
      <c r="C650" s="3">
        <v>0.99999999999864198</v>
      </c>
      <c r="D650" s="6">
        <v>5.7041112708220198E-6</v>
      </c>
      <c r="E650" s="3">
        <v>0.99569037925180703</v>
      </c>
      <c r="F650" s="5">
        <v>6.6584531143052699</v>
      </c>
      <c r="G650" s="2">
        <v>4.0899331368480002E-12</v>
      </c>
      <c r="H650" s="1">
        <v>0.99999999856954702</v>
      </c>
      <c r="I650" s="3">
        <v>0</v>
      </c>
      <c r="J650" s="4">
        <v>0.99705171331618103</v>
      </c>
    </row>
    <row r="651" spans="1:10" x14ac:dyDescent="0.25">
      <c r="A651" s="5">
        <v>8.5835616438356208</v>
      </c>
      <c r="B651" s="6">
        <v>2.1423665406876102E-15</v>
      </c>
      <c r="C651" s="3">
        <v>0.99999999999863998</v>
      </c>
      <c r="D651" s="6">
        <v>5.7054931643886103E-6</v>
      </c>
      <c r="E651" s="3">
        <v>0.99568469836336104</v>
      </c>
      <c r="F651" s="5">
        <v>6.6858316221765897</v>
      </c>
      <c r="G651" s="2">
        <v>2.0481859116550799E-12</v>
      </c>
      <c r="H651" s="1">
        <v>0.99999999856749899</v>
      </c>
      <c r="I651" s="6">
        <v>1.8452546519486702E-5</v>
      </c>
      <c r="J651" s="4">
        <v>0.99703331534280404</v>
      </c>
    </row>
    <row r="652" spans="1:10" x14ac:dyDescent="0.25">
      <c r="A652" s="5">
        <v>8.5890410958904102</v>
      </c>
      <c r="B652" s="6">
        <v>2.1433619544153699E-15</v>
      </c>
      <c r="C652" s="3">
        <v>0.99999999999863798</v>
      </c>
      <c r="D652" s="6">
        <v>1.4267932664235899E-6</v>
      </c>
      <c r="E652" s="3">
        <v>0.99568327772815102</v>
      </c>
      <c r="F652" s="5">
        <v>6.68856947296372</v>
      </c>
      <c r="G652" s="2">
        <v>4.0970232799154502E-12</v>
      </c>
      <c r="H652" s="1">
        <v>0.99999999856340205</v>
      </c>
      <c r="I652" s="6">
        <v>5.2753476351571003E-6</v>
      </c>
      <c r="J652" s="4">
        <v>0.99702805565933506</v>
      </c>
    </row>
    <row r="653" spans="1:10" x14ac:dyDescent="0.25">
      <c r="A653" s="5">
        <v>8.5945205479451996</v>
      </c>
      <c r="B653" s="6">
        <v>2.1437710161053002E-15</v>
      </c>
      <c r="C653" s="3">
        <v>0.99999999999863598</v>
      </c>
      <c r="D653" s="6">
        <v>1.4271602386479E-6</v>
      </c>
      <c r="E653" s="3">
        <v>0.99568185672958098</v>
      </c>
      <c r="F653" s="5">
        <v>6.69130732375086</v>
      </c>
      <c r="G653" s="2">
        <v>4.0982452206803698E-12</v>
      </c>
      <c r="H653" s="1">
        <v>0.99999999855930399</v>
      </c>
      <c r="I653" s="6">
        <v>2.6384352817300501E-6</v>
      </c>
      <c r="J653" s="4">
        <v>0.99702542506880698</v>
      </c>
    </row>
    <row r="654" spans="1:10" x14ac:dyDescent="0.25">
      <c r="A654" s="5">
        <v>8.6136986301369909</v>
      </c>
      <c r="B654" s="6">
        <v>2.1463517800699198E-15</v>
      </c>
      <c r="C654" s="3">
        <v>0.99999999999863398</v>
      </c>
      <c r="D654" s="6">
        <v>9.9934668391669593E-6</v>
      </c>
      <c r="E654" s="3">
        <v>0.99567190646568204</v>
      </c>
      <c r="F654" s="5">
        <v>6.6940451745379903</v>
      </c>
      <c r="G654" s="2">
        <v>2.04932437322664E-12</v>
      </c>
      <c r="H654" s="1">
        <v>0.99999999855725397</v>
      </c>
      <c r="I654" s="6">
        <v>2.6386971536600102E-6</v>
      </c>
      <c r="J654" s="4">
        <v>0.99702279422412698</v>
      </c>
    </row>
    <row r="655" spans="1:10" x14ac:dyDescent="0.25">
      <c r="A655" s="5">
        <v>8.6164383561643803</v>
      </c>
      <c r="B655" s="6">
        <v>2.14680166792198E-15</v>
      </c>
      <c r="C655" s="3">
        <v>0.99999999999863198</v>
      </c>
      <c r="D655" s="6">
        <v>4.2860268487715201E-6</v>
      </c>
      <c r="E655" s="3">
        <v>0.99566763899830402</v>
      </c>
      <c r="F655" s="5">
        <v>6.71047227926078</v>
      </c>
      <c r="G655" s="2">
        <v>2.0494966325754899E-12</v>
      </c>
      <c r="H655" s="1">
        <v>0.99999999855520505</v>
      </c>
      <c r="I655" s="6">
        <v>6.5979644293225398E-6</v>
      </c>
      <c r="J655" s="4">
        <v>0.99701621592489698</v>
      </c>
    </row>
    <row r="656" spans="1:10" x14ac:dyDescent="0.25">
      <c r="A656" s="5">
        <v>8.6273972602739697</v>
      </c>
      <c r="B656" s="6">
        <v>2.1486713950103601E-15</v>
      </c>
      <c r="C656" s="3">
        <v>0.99999999999862998</v>
      </c>
      <c r="D656" s="6">
        <v>1.8580769321136101E-5</v>
      </c>
      <c r="E656" s="3">
        <v>0.99564913889945705</v>
      </c>
      <c r="F656" s="5">
        <v>6.7186858316221798</v>
      </c>
      <c r="G656" s="2">
        <v>2.05008587678671E-12</v>
      </c>
      <c r="H656" s="1">
        <v>0.99999999855315502</v>
      </c>
      <c r="I656" s="6">
        <v>1.3198122759627E-6</v>
      </c>
      <c r="J656" s="4">
        <v>0.99701490005152404</v>
      </c>
    </row>
    <row r="657" spans="1:10" x14ac:dyDescent="0.25">
      <c r="A657" s="5">
        <v>8.6575342465753398</v>
      </c>
      <c r="B657" s="6">
        <v>2.15245354495577E-15</v>
      </c>
      <c r="C657" s="3">
        <v>0.99999999999862699</v>
      </c>
      <c r="D657" s="6">
        <v>2.57564905639367E-5</v>
      </c>
      <c r="E657" s="3">
        <v>0.99562349480205803</v>
      </c>
      <c r="F657" s="5">
        <v>6.7241615331964404</v>
      </c>
      <c r="G657" s="2">
        <v>2.0501419925159799E-12</v>
      </c>
      <c r="H657" s="1">
        <v>0.999999998551105</v>
      </c>
      <c r="I657" s="6">
        <v>1.3199199954262499E-6</v>
      </c>
      <c r="J657" s="4">
        <v>0.99701358407248997</v>
      </c>
    </row>
    <row r="658" spans="1:10" x14ac:dyDescent="0.25">
      <c r="A658" s="5">
        <v>8.6712328767123292</v>
      </c>
      <c r="B658" s="6">
        <v>2.1535654658205302E-15</v>
      </c>
      <c r="C658" s="3">
        <v>0.99999999999862499</v>
      </c>
      <c r="D658" s="6">
        <v>1.0025934568291101E-5</v>
      </c>
      <c r="E658" s="3">
        <v>0.99561351279608401</v>
      </c>
      <c r="F658" s="5">
        <v>6.7268993839835698</v>
      </c>
      <c r="G658" s="2">
        <v>2.0507070532183499E-12</v>
      </c>
      <c r="H658" s="1">
        <v>0.99999999854905397</v>
      </c>
      <c r="I658" s="6">
        <v>1.3199364192412499E-6</v>
      </c>
      <c r="J658" s="4">
        <v>0.99701226807881804</v>
      </c>
    </row>
    <row r="659" spans="1:10" x14ac:dyDescent="0.25">
      <c r="A659" s="5">
        <v>8.6739726027397293</v>
      </c>
      <c r="B659" s="6">
        <v>2.1543645554200701E-15</v>
      </c>
      <c r="C659" s="3">
        <v>0.99999999999862299</v>
      </c>
      <c r="D659" s="6">
        <v>4.2981058419903601E-6</v>
      </c>
      <c r="E659" s="3">
        <v>0.995609233553025</v>
      </c>
      <c r="F659" s="5">
        <v>6.7351129363449704</v>
      </c>
      <c r="G659" s="2">
        <v>2.0511816669230901E-12</v>
      </c>
      <c r="H659" s="1">
        <v>0.99999999854700306</v>
      </c>
      <c r="I659" s="6">
        <v>6.6006942747889701E-6</v>
      </c>
      <c r="J659" s="4">
        <v>0.99700568712736803</v>
      </c>
    </row>
    <row r="660" spans="1:10" x14ac:dyDescent="0.25">
      <c r="A660" s="5">
        <v>8.6767123287671204</v>
      </c>
      <c r="B660" s="6">
        <v>2.1552090439767199E-15</v>
      </c>
      <c r="C660" s="3">
        <v>0.99999999999862099</v>
      </c>
      <c r="D660" s="6">
        <v>4.29913471655923E-6</v>
      </c>
      <c r="E660" s="3">
        <v>0.995604953304005</v>
      </c>
      <c r="F660" s="5">
        <v>6.7378507871320998</v>
      </c>
      <c r="G660" s="2">
        <v>2.0513935002612899E-12</v>
      </c>
      <c r="H660" s="1">
        <v>0.99999999854495103</v>
      </c>
      <c r="I660" s="6">
        <v>3.9611650830932701E-6</v>
      </c>
      <c r="J660" s="4">
        <v>0.99700173783107504</v>
      </c>
    </row>
    <row r="661" spans="1:10" x14ac:dyDescent="0.25">
      <c r="A661" s="5">
        <v>8.6849315068493205</v>
      </c>
      <c r="B661" s="6">
        <v>2.1564924074897598E-15</v>
      </c>
      <c r="C661" s="3">
        <v>0.99999999999861899</v>
      </c>
      <c r="D661" s="6">
        <v>4.3006450536889002E-6</v>
      </c>
      <c r="E661" s="3">
        <v>0.99560067156969401</v>
      </c>
      <c r="F661" s="5">
        <v>6.7515400410677602</v>
      </c>
      <c r="G661" s="2">
        <v>2.05195471545579E-12</v>
      </c>
      <c r="H661" s="1">
        <v>0.999999998542899</v>
      </c>
      <c r="I661" s="6">
        <v>6.6040959865068396E-6</v>
      </c>
      <c r="J661" s="4">
        <v>0.99699515355764101</v>
      </c>
    </row>
    <row r="662" spans="1:10" x14ac:dyDescent="0.25">
      <c r="A662" s="5">
        <v>8.6931506849315099</v>
      </c>
      <c r="B662" s="6">
        <v>2.15822246748018E-15</v>
      </c>
      <c r="C662" s="3">
        <v>0.999999999998617</v>
      </c>
      <c r="D662" s="6">
        <v>1.1472803564349001E-5</v>
      </c>
      <c r="E662" s="3">
        <v>0.99558924930428405</v>
      </c>
      <c r="F662" s="5">
        <v>6.7761806981519497</v>
      </c>
      <c r="G662" s="2">
        <v>2.0546734924507698E-12</v>
      </c>
      <c r="H662" s="1">
        <v>0.99999999854084498</v>
      </c>
      <c r="I662" s="6">
        <v>3.0396093869170099E-5</v>
      </c>
      <c r="J662" s="4">
        <v>0.996964849259935</v>
      </c>
    </row>
    <row r="663" spans="1:10" x14ac:dyDescent="0.25">
      <c r="A663" s="5">
        <v>8.7068493150684905</v>
      </c>
      <c r="B663" s="6">
        <v>2.1590990795607801E-15</v>
      </c>
      <c r="C663" s="3">
        <v>0.999999999998614</v>
      </c>
      <c r="D663" s="6">
        <v>7.1743252695070603E-6</v>
      </c>
      <c r="E663" s="3">
        <v>0.99558210664879598</v>
      </c>
      <c r="F663" s="5">
        <v>6.8117727583846701</v>
      </c>
      <c r="G663" s="2">
        <v>2.0564576037066102E-12</v>
      </c>
      <c r="H663" s="1">
        <v>0.99999999853878796</v>
      </c>
      <c r="I663" s="6">
        <v>3.1760200324337401E-5</v>
      </c>
      <c r="J663" s="4">
        <v>0.99693318595942504</v>
      </c>
    </row>
    <row r="664" spans="1:10" x14ac:dyDescent="0.25">
      <c r="A664" s="5">
        <v>8.7123287671232905</v>
      </c>
      <c r="B664" s="6">
        <v>2.1593147948129499E-15</v>
      </c>
      <c r="C664" s="3">
        <v>0.999999999998612</v>
      </c>
      <c r="D664" s="6">
        <v>1.4353188505693599E-6</v>
      </c>
      <c r="E664" s="3">
        <v>0.99558067767205705</v>
      </c>
      <c r="F664" s="5">
        <v>6.8227241615332002</v>
      </c>
      <c r="G664" s="2">
        <v>2.05731828882258E-12</v>
      </c>
      <c r="H664" s="1">
        <v>0.99999999853673105</v>
      </c>
      <c r="I664" s="6">
        <v>6.6202964242524799E-6</v>
      </c>
      <c r="J664" s="4">
        <v>0.99692658598806605</v>
      </c>
    </row>
    <row r="665" spans="1:10" x14ac:dyDescent="0.25">
      <c r="A665" s="5">
        <v>8.7178082191780799</v>
      </c>
      <c r="B665" s="6">
        <v>2.1598321002527801E-15</v>
      </c>
      <c r="C665" s="3">
        <v>0.99999999999861</v>
      </c>
      <c r="D665" s="6">
        <v>5.7429884466010297E-6</v>
      </c>
      <c r="E665" s="3">
        <v>0.99557496008014501</v>
      </c>
      <c r="F665" s="5">
        <v>6.8364134154688596</v>
      </c>
      <c r="G665" s="2">
        <v>2.0581854162434599E-12</v>
      </c>
      <c r="H665" s="1">
        <v>0.99999999853467303</v>
      </c>
      <c r="I665" s="6">
        <v>7.9465545460054595E-6</v>
      </c>
      <c r="J665" s="4">
        <v>0.99691866388804795</v>
      </c>
    </row>
    <row r="666" spans="1:10" x14ac:dyDescent="0.25">
      <c r="A666" s="5">
        <v>8.7260273972602693</v>
      </c>
      <c r="B666" s="6">
        <v>4.3221164086785396E-15</v>
      </c>
      <c r="C666" s="3">
        <v>0.999999999998606</v>
      </c>
      <c r="D666" s="6">
        <v>7.1813162892996399E-6</v>
      </c>
      <c r="E666" s="3">
        <v>0.99556781056713906</v>
      </c>
      <c r="F666" s="5">
        <v>6.8418891170431202</v>
      </c>
      <c r="G666" s="2">
        <v>2.0589792856620202E-12</v>
      </c>
      <c r="H666" s="1">
        <v>0.99999999853261401</v>
      </c>
      <c r="I666" s="3">
        <v>0</v>
      </c>
      <c r="J666" s="4">
        <v>0.99691866388804795</v>
      </c>
    </row>
    <row r="667" spans="1:10" x14ac:dyDescent="0.25">
      <c r="A667" s="5">
        <v>8.7561643835616394</v>
      </c>
      <c r="B667" s="6">
        <v>2.1641932813543799E-15</v>
      </c>
      <c r="C667" s="3">
        <v>0.99999999999860401</v>
      </c>
      <c r="D667" s="6">
        <v>3.01840150129483E-5</v>
      </c>
      <c r="E667" s="3">
        <v>0.99553776078691203</v>
      </c>
      <c r="F667" s="5">
        <v>6.8528405201916502</v>
      </c>
      <c r="G667" s="2">
        <v>2.0607171993233999E-12</v>
      </c>
      <c r="H667" s="1">
        <v>0.99999999853055299</v>
      </c>
      <c r="I667" s="6">
        <v>1.05997416798825E-5</v>
      </c>
      <c r="J667" s="4">
        <v>0.99690809686373905</v>
      </c>
    </row>
    <row r="668" spans="1:10" x14ac:dyDescent="0.25">
      <c r="A668" s="5">
        <v>8.7616438356164394</v>
      </c>
      <c r="B668" s="6">
        <v>2.16466960861482E-15</v>
      </c>
      <c r="C668" s="3">
        <v>0.99999999999860101</v>
      </c>
      <c r="D668" s="6">
        <v>4.3152528157322901E-6</v>
      </c>
      <c r="E668" s="3">
        <v>0.99553346479905602</v>
      </c>
      <c r="F668" s="5">
        <v>6.8720054757015703</v>
      </c>
      <c r="G668" s="2">
        <v>2.06109295482314E-12</v>
      </c>
      <c r="H668" s="1">
        <v>0.99999999852849197</v>
      </c>
      <c r="I668" s="6">
        <v>7.9535348672544298E-6</v>
      </c>
      <c r="J668" s="4">
        <v>0.99690016795196301</v>
      </c>
    </row>
    <row r="669" spans="1:10" x14ac:dyDescent="0.25">
      <c r="A669" s="5">
        <v>8.7671232876712306</v>
      </c>
      <c r="B669" s="6">
        <v>2.16498398703877E-15</v>
      </c>
      <c r="C669" s="3">
        <v>0.99999999999859901</v>
      </c>
      <c r="D669" s="6">
        <v>5.7554322174151498E-6</v>
      </c>
      <c r="E669" s="3">
        <v>0.99552773509016701</v>
      </c>
      <c r="F669" s="5">
        <v>6.88021902806297</v>
      </c>
      <c r="G669" s="2">
        <v>2.0627025667967799E-12</v>
      </c>
      <c r="H669" s="1">
        <v>0.99999999852642896</v>
      </c>
      <c r="I669" s="6">
        <v>7.9575345977738794E-6</v>
      </c>
      <c r="J669" s="4">
        <v>0.99689223511594904</v>
      </c>
    </row>
    <row r="670" spans="1:10" x14ac:dyDescent="0.25">
      <c r="A670" s="5">
        <v>8.7890410958904095</v>
      </c>
      <c r="B670" s="6">
        <v>2.1676787794740999E-15</v>
      </c>
      <c r="C670" s="3">
        <v>0.99999999999859701</v>
      </c>
      <c r="D670" s="6">
        <v>1.58382863757137E-5</v>
      </c>
      <c r="E670" s="3">
        <v>0.99551196776166795</v>
      </c>
      <c r="F670" s="5">
        <v>6.8884325804243698</v>
      </c>
      <c r="G670" s="2">
        <v>4.12606426855604E-12</v>
      </c>
      <c r="H670" s="1">
        <v>0.99999999852230304</v>
      </c>
      <c r="I670" s="6">
        <v>6.6342353530271497E-6</v>
      </c>
      <c r="J670" s="4">
        <v>0.99688562152017801</v>
      </c>
    </row>
    <row r="671" spans="1:10" x14ac:dyDescent="0.25">
      <c r="A671" s="5">
        <v>8.8109589041095902</v>
      </c>
      <c r="B671" s="6">
        <v>4.3392668801105097E-15</v>
      </c>
      <c r="C671" s="3">
        <v>0.99999999999859301</v>
      </c>
      <c r="D671" s="6">
        <v>1.7295879199988501E-5</v>
      </c>
      <c r="E671" s="3">
        <v>0.99549474965583296</v>
      </c>
      <c r="F671" s="5">
        <v>6.8939082819986304</v>
      </c>
      <c r="G671" s="2">
        <v>2.0632569855788299E-12</v>
      </c>
      <c r="H671" s="1">
        <v>0.99999999852024002</v>
      </c>
      <c r="I671" s="6">
        <v>3.98149994205359E-6</v>
      </c>
      <c r="J671" s="4">
        <v>0.99688165242803495</v>
      </c>
    </row>
    <row r="672" spans="1:10" x14ac:dyDescent="0.25">
      <c r="A672" s="5">
        <v>8.8191780821917796</v>
      </c>
      <c r="B672" s="6">
        <v>2.17034072484881E-15</v>
      </c>
      <c r="C672" s="3">
        <v>0.99999999999859102</v>
      </c>
      <c r="D672" s="6">
        <v>7.2106163861978398E-6</v>
      </c>
      <c r="E672" s="3">
        <v>0.99548757155095802</v>
      </c>
      <c r="F672" s="5">
        <v>6.9021218343600301</v>
      </c>
      <c r="G672" s="2">
        <v>6.1929826615417097E-12</v>
      </c>
      <c r="H672" s="1">
        <v>0.99999999851404697</v>
      </c>
      <c r="I672" s="6">
        <v>6.6378651820448103E-6</v>
      </c>
      <c r="J672" s="4">
        <v>0.99687503528398502</v>
      </c>
    </row>
    <row r="673" spans="1:10" x14ac:dyDescent="0.25">
      <c r="A673" s="5">
        <v>8.8273972602739708</v>
      </c>
      <c r="B673" s="6">
        <v>2.1722351787240601E-15</v>
      </c>
      <c r="C673" s="3">
        <v>0.99999999999858802</v>
      </c>
      <c r="D673" s="6">
        <v>7.2137007269485299E-6</v>
      </c>
      <c r="E673" s="3">
        <v>0.99548039042744096</v>
      </c>
      <c r="F673" s="5">
        <v>6.9267624914442196</v>
      </c>
      <c r="G673" s="2">
        <v>2.0667843141957399E-12</v>
      </c>
      <c r="H673" s="1">
        <v>0.99999999851197996</v>
      </c>
      <c r="I673" s="6">
        <v>1.3283547887074E-5</v>
      </c>
      <c r="J673" s="4">
        <v>0.99686179333466696</v>
      </c>
    </row>
    <row r="674" spans="1:10" x14ac:dyDescent="0.25">
      <c r="A674" s="5">
        <v>8.8301369863013708</v>
      </c>
      <c r="B674" s="6">
        <v>2.1727724263563299E-15</v>
      </c>
      <c r="C674" s="3">
        <v>0.99999999999858602</v>
      </c>
      <c r="D674" s="3">
        <v>0</v>
      </c>
      <c r="E674" s="3">
        <v>0.99548039042744096</v>
      </c>
      <c r="F674" s="5">
        <v>6.9295003422313499</v>
      </c>
      <c r="G674" s="2">
        <v>2.0669568377158898E-12</v>
      </c>
      <c r="H674" s="1">
        <v>0.99999999850991295</v>
      </c>
      <c r="I674" s="6">
        <v>1.3286479759364601E-6</v>
      </c>
      <c r="J674" s="4">
        <v>0.99686046885714297</v>
      </c>
    </row>
    <row r="675" spans="1:10" x14ac:dyDescent="0.25">
      <c r="A675" s="5">
        <v>8.8465753424657496</v>
      </c>
      <c r="B675" s="6">
        <v>2.1735814797343001E-15</v>
      </c>
      <c r="C675" s="3">
        <v>0.99999999999858402</v>
      </c>
      <c r="D675" s="6">
        <v>2.02083492626621E-5</v>
      </c>
      <c r="E675" s="3">
        <v>0.99546027361529199</v>
      </c>
      <c r="F675" s="5">
        <v>6.95140314852841</v>
      </c>
      <c r="G675" s="2">
        <v>2.0694057228860702E-12</v>
      </c>
      <c r="H675" s="1">
        <v>0.99999999850784405</v>
      </c>
      <c r="I675" s="6">
        <v>1.329187150057E-5</v>
      </c>
      <c r="J675" s="4">
        <v>0.996847218803946</v>
      </c>
    </row>
    <row r="676" spans="1:10" x14ac:dyDescent="0.25">
      <c r="A676" s="5">
        <v>8.8547945205479408</v>
      </c>
      <c r="B676" s="6">
        <v>2.17457882823367E-15</v>
      </c>
      <c r="C676" s="3">
        <v>0.99999999999858202</v>
      </c>
      <c r="D676" s="6">
        <v>1.8776500503869999E-5</v>
      </c>
      <c r="E676" s="3">
        <v>0.99544158253044002</v>
      </c>
      <c r="F676" s="5">
        <v>6.9541409993155403</v>
      </c>
      <c r="G676" s="2">
        <v>2.0695689662377701E-12</v>
      </c>
      <c r="H676" s="1">
        <v>0.99999999850577403</v>
      </c>
      <c r="I676" s="3">
        <v>0</v>
      </c>
      <c r="J676" s="4">
        <v>0.996847218803946</v>
      </c>
    </row>
    <row r="677" spans="1:10" x14ac:dyDescent="0.25">
      <c r="A677" s="5">
        <v>8.8684931506849303</v>
      </c>
      <c r="B677" s="6">
        <v>2.1769951525951699E-15</v>
      </c>
      <c r="C677" s="3">
        <v>0.99999999999858002</v>
      </c>
      <c r="D677" s="6">
        <v>2.7464420894437799E-5</v>
      </c>
      <c r="E677" s="3">
        <v>0.99541424367926601</v>
      </c>
      <c r="F677" s="5">
        <v>6.9596167008898</v>
      </c>
      <c r="G677" s="2">
        <v>2.06996969432455E-12</v>
      </c>
      <c r="H677" s="1">
        <v>0.99999999850370402</v>
      </c>
      <c r="I677" s="6">
        <v>3.9892291814036999E-6</v>
      </c>
      <c r="J677" s="4">
        <v>0.99684324215986297</v>
      </c>
    </row>
    <row r="678" spans="1:10" x14ac:dyDescent="0.25">
      <c r="A678" s="5">
        <v>8.8739726027397303</v>
      </c>
      <c r="B678" s="6">
        <v>2.17913518276984E-15</v>
      </c>
      <c r="C678" s="3">
        <v>0.99999999999857803</v>
      </c>
      <c r="D678" s="6">
        <v>8.6790611876297694E-6</v>
      </c>
      <c r="E678" s="3">
        <v>0.99540560445562798</v>
      </c>
      <c r="F678" s="5">
        <v>6.9623545516769303</v>
      </c>
      <c r="G678" s="2">
        <v>2.0709528008127399E-12</v>
      </c>
      <c r="H678" s="1">
        <v>0.99999999850163301</v>
      </c>
      <c r="I678" s="3">
        <v>0</v>
      </c>
      <c r="J678" s="4">
        <v>0.99684324215986297</v>
      </c>
    </row>
    <row r="679" spans="1:10" x14ac:dyDescent="0.25">
      <c r="A679" s="5">
        <v>8.8794520547945197</v>
      </c>
      <c r="B679" s="6">
        <v>2.1797194422806398E-15</v>
      </c>
      <c r="C679" s="3">
        <v>0.99999999999857503</v>
      </c>
      <c r="D679" s="6">
        <v>2.8936397529037701E-6</v>
      </c>
      <c r="E679" s="3">
        <v>0.99540272411456798</v>
      </c>
      <c r="F679" s="5">
        <v>6.97056810403833</v>
      </c>
      <c r="G679" s="2">
        <v>4.1430202760413E-12</v>
      </c>
      <c r="H679" s="1">
        <v>0.99999999849748999</v>
      </c>
      <c r="I679" s="6">
        <v>6.6497668301693096E-6</v>
      </c>
      <c r="J679" s="4">
        <v>0.99683661340677698</v>
      </c>
    </row>
    <row r="680" spans="1:10" x14ac:dyDescent="0.25">
      <c r="A680" s="5">
        <v>8.8821917808219197</v>
      </c>
      <c r="B680" s="6">
        <v>2.17987082487031E-15</v>
      </c>
      <c r="C680" s="3">
        <v>0.99999999999857303</v>
      </c>
      <c r="D680" s="6">
        <v>1.4469998457561E-6</v>
      </c>
      <c r="E680" s="3">
        <v>0.99540128376802195</v>
      </c>
      <c r="F680" s="5">
        <v>6.9733059548254603</v>
      </c>
      <c r="G680" s="2">
        <v>2.07213330756745E-12</v>
      </c>
      <c r="H680" s="1">
        <v>0.99999999849541799</v>
      </c>
      <c r="I680" s="6">
        <v>1.33010716825898E-6</v>
      </c>
      <c r="J680" s="4">
        <v>0.99683528750813299</v>
      </c>
    </row>
    <row r="681" spans="1:10" x14ac:dyDescent="0.25">
      <c r="A681" s="5">
        <v>8.8876712328767091</v>
      </c>
      <c r="B681" s="6">
        <v>2.1804793336048502E-15</v>
      </c>
      <c r="C681" s="3">
        <v>0.99999999999857103</v>
      </c>
      <c r="D681" s="6">
        <v>2.8944359151007001E-6</v>
      </c>
      <c r="E681" s="3">
        <v>0.995398402646966</v>
      </c>
      <c r="F681" s="5">
        <v>6.9760438056125897</v>
      </c>
      <c r="G681" s="2">
        <v>2.07264586848678E-12</v>
      </c>
      <c r="H681" s="1">
        <v>0.99999999849334498</v>
      </c>
      <c r="I681" s="6">
        <v>1.3301216626438399E-6</v>
      </c>
      <c r="J681" s="4">
        <v>0.99683396159680504</v>
      </c>
    </row>
    <row r="682" spans="1:10" x14ac:dyDescent="0.25">
      <c r="A682" s="5">
        <v>8.8986301369863003</v>
      </c>
      <c r="B682" s="6">
        <v>2.18196429553024E-15</v>
      </c>
      <c r="C682" s="3">
        <v>0.99999999999856903</v>
      </c>
      <c r="D682" s="6">
        <v>5.7913457665965604E-6</v>
      </c>
      <c r="E682" s="3">
        <v>0.99539263796733302</v>
      </c>
      <c r="F682" s="5">
        <v>6.9787816563997298</v>
      </c>
      <c r="G682" s="2">
        <v>2.0728293873091501E-12</v>
      </c>
      <c r="H682" s="1">
        <v>0.99999999849127297</v>
      </c>
      <c r="I682" s="6">
        <v>3.9907203082190403E-6</v>
      </c>
      <c r="J682" s="4">
        <v>0.99682998351920804</v>
      </c>
    </row>
    <row r="683" spans="1:10" x14ac:dyDescent="0.25">
      <c r="A683" s="5">
        <v>8.9068493150684898</v>
      </c>
      <c r="B683" s="6">
        <v>2.1829703427966499E-15</v>
      </c>
      <c r="C683" s="3">
        <v>0.99999999999856704</v>
      </c>
      <c r="D683" s="6">
        <v>8.6914956988967707E-6</v>
      </c>
      <c r="E683" s="3">
        <v>0.99538398655409899</v>
      </c>
      <c r="F683" s="5">
        <v>6.9842573579739904</v>
      </c>
      <c r="G683" s="2">
        <v>2.0730768818395402E-12</v>
      </c>
      <c r="H683" s="1">
        <v>0.99999999848919996</v>
      </c>
      <c r="I683" s="6">
        <v>1.3304130827142099E-6</v>
      </c>
      <c r="J683" s="4">
        <v>0.99682865732443904</v>
      </c>
    </row>
    <row r="684" spans="1:10" x14ac:dyDescent="0.25">
      <c r="A684" s="5">
        <v>8.9095890410958898</v>
      </c>
      <c r="B684" s="6">
        <v>2.1833693896097599E-15</v>
      </c>
      <c r="C684" s="3">
        <v>0.99999999999856404</v>
      </c>
      <c r="D684" s="3">
        <v>0</v>
      </c>
      <c r="E684" s="3">
        <v>0.99538398655409899</v>
      </c>
      <c r="F684" s="5">
        <v>6.9869952087611198</v>
      </c>
      <c r="G684" s="2">
        <v>4.14768040103746E-12</v>
      </c>
      <c r="H684" s="1">
        <v>0.99999999848505206</v>
      </c>
      <c r="I684" s="6">
        <v>1.33045068576336E-6</v>
      </c>
      <c r="J684" s="4">
        <v>0.99682733109395105</v>
      </c>
    </row>
    <row r="685" spans="1:10" x14ac:dyDescent="0.25">
      <c r="A685" s="5">
        <v>8.9178082191780792</v>
      </c>
      <c r="B685" s="6">
        <v>2.1840901849758E-15</v>
      </c>
      <c r="C685" s="3">
        <v>0.99999999999856204</v>
      </c>
      <c r="D685" s="6">
        <v>1.01449105487286E-5</v>
      </c>
      <c r="E685" s="3">
        <v>0.99537388852381503</v>
      </c>
      <c r="F685" s="5">
        <v>6.9924709103353901</v>
      </c>
      <c r="G685" s="2">
        <v>2.07443283617698E-12</v>
      </c>
      <c r="H685" s="1">
        <v>0.99999999848297705</v>
      </c>
      <c r="I685" s="6">
        <v>2.6613061864127499E-6</v>
      </c>
      <c r="J685" s="4">
        <v>0.99682467823473797</v>
      </c>
    </row>
    <row r="686" spans="1:10" x14ac:dyDescent="0.25">
      <c r="A686" s="5">
        <v>8.9205479452054792</v>
      </c>
      <c r="B686" s="6">
        <v>2.1845115829269798E-15</v>
      </c>
      <c r="C686" s="3">
        <v>0.99999999999856004</v>
      </c>
      <c r="D686" s="6">
        <v>4.3489849491234997E-6</v>
      </c>
      <c r="E686" s="3">
        <v>0.995369559667168</v>
      </c>
      <c r="F686" s="5">
        <v>7.0088980150581799</v>
      </c>
      <c r="G686" s="2">
        <v>2.0756215776836402E-12</v>
      </c>
      <c r="H686" s="1">
        <v>0.99999999848090204</v>
      </c>
      <c r="I686" s="6">
        <v>3.9933810174652903E-6</v>
      </c>
      <c r="J686" s="4">
        <v>0.99682069754193803</v>
      </c>
    </row>
    <row r="687" spans="1:10" x14ac:dyDescent="0.25">
      <c r="A687" s="5">
        <v>8.9232876712328792</v>
      </c>
      <c r="B687" s="6">
        <v>2.18537408047522E-15</v>
      </c>
      <c r="C687" s="3">
        <v>0.99999999999855804</v>
      </c>
      <c r="D687" s="6">
        <v>2.9006052559695998E-6</v>
      </c>
      <c r="E687" s="3">
        <v>0.99536667249717903</v>
      </c>
      <c r="F687" s="5">
        <v>7.0143737166324396</v>
      </c>
      <c r="G687" s="2">
        <v>2.07650462495869E-12</v>
      </c>
      <c r="H687" s="1">
        <v>0.99999999847882504</v>
      </c>
      <c r="I687" s="6">
        <v>6.6571572562815397E-6</v>
      </c>
      <c r="J687" s="4">
        <v>0.99681406157188701</v>
      </c>
    </row>
    <row r="688" spans="1:10" x14ac:dyDescent="0.25">
      <c r="A688" s="5">
        <v>8.9287671232876704</v>
      </c>
      <c r="B688" s="6">
        <v>2.1886811312554202E-15</v>
      </c>
      <c r="C688" s="3">
        <v>0.99999999999855604</v>
      </c>
      <c r="D688" s="6">
        <v>4.35448871408811E-6</v>
      </c>
      <c r="E688" s="3">
        <v>0.99536233819367403</v>
      </c>
      <c r="F688" s="5">
        <v>7.0198494182067099</v>
      </c>
      <c r="G688" s="2">
        <v>4.1558447344848597E-12</v>
      </c>
      <c r="H688" s="1">
        <v>0.99999999847466903</v>
      </c>
      <c r="I688" s="6">
        <v>3.99537699800239E-6</v>
      </c>
      <c r="J688" s="4">
        <v>0.99681007893187001</v>
      </c>
    </row>
    <row r="689" spans="1:10" x14ac:dyDescent="0.25">
      <c r="A689" s="5">
        <v>8.9342465753424705</v>
      </c>
      <c r="B689" s="6">
        <v>2.1903436026612899E-15</v>
      </c>
      <c r="C689" s="3">
        <v>0.99999999999855305</v>
      </c>
      <c r="D689" s="6">
        <v>5.8114860237712404E-6</v>
      </c>
      <c r="E689" s="3">
        <v>0.99535655367616604</v>
      </c>
      <c r="F689" s="5">
        <v>7.0335386721423703</v>
      </c>
      <c r="G689" s="2">
        <v>2.08042636008861E-12</v>
      </c>
      <c r="H689" s="1">
        <v>0.99999999847258902</v>
      </c>
      <c r="I689" s="6">
        <v>9.3268244216260596E-6</v>
      </c>
      <c r="J689" s="4">
        <v>0.99680078190263799</v>
      </c>
    </row>
    <row r="690" spans="1:10" x14ac:dyDescent="0.25">
      <c r="A690" s="5">
        <v>8.9479452054794493</v>
      </c>
      <c r="B690" s="6">
        <v>2.1944228362618699E-15</v>
      </c>
      <c r="C690" s="3">
        <v>0.99999999999855105</v>
      </c>
      <c r="D690" s="6">
        <v>7.2728400562207703E-6</v>
      </c>
      <c r="E690" s="3">
        <v>0.99534931463347598</v>
      </c>
      <c r="F690" s="5">
        <v>7.0362765229294997</v>
      </c>
      <c r="G690" s="2">
        <v>2.0808392827691398E-12</v>
      </c>
      <c r="H690" s="1">
        <v>0.99999999847050802</v>
      </c>
      <c r="I690" s="6">
        <v>5.3313928366489697E-6</v>
      </c>
      <c r="J690" s="4">
        <v>0.99679546758025594</v>
      </c>
    </row>
    <row r="691" spans="1:10" x14ac:dyDescent="0.25">
      <c r="A691" s="5">
        <v>8.9589041095890405</v>
      </c>
      <c r="B691" s="6">
        <v>2.1961649602776199E-15</v>
      </c>
      <c r="C691" s="3">
        <v>0.99999999999854905</v>
      </c>
      <c r="D691" s="6">
        <v>7.2777711002816899E-6</v>
      </c>
      <c r="E691" s="3">
        <v>0.99534207073535896</v>
      </c>
      <c r="F691" s="5">
        <v>7.04996577686516</v>
      </c>
      <c r="G691" s="2">
        <v>2.0819475177085901E-12</v>
      </c>
      <c r="H691" s="1">
        <v>0.99999999846842602</v>
      </c>
      <c r="I691" s="6">
        <v>8.0000394157980804E-6</v>
      </c>
      <c r="J691" s="4">
        <v>0.99678749320912396</v>
      </c>
    </row>
    <row r="692" spans="1:10" x14ac:dyDescent="0.25">
      <c r="A692" s="5">
        <v>8.9671232876712299</v>
      </c>
      <c r="B692" s="6">
        <v>2.1971412556466599E-15</v>
      </c>
      <c r="C692" s="3">
        <v>0.99999999999854705</v>
      </c>
      <c r="D692" s="6">
        <v>8.7407188047467604E-6</v>
      </c>
      <c r="E692" s="3">
        <v>0.99533337076822603</v>
      </c>
      <c r="F692" s="5">
        <v>7.0527036276522903</v>
      </c>
      <c r="G692" s="2">
        <v>2.0828565232738399E-12</v>
      </c>
      <c r="H692" s="1">
        <v>0.99999999846634302</v>
      </c>
      <c r="I692" s="6">
        <v>1.3340436724228499E-6</v>
      </c>
      <c r="J692" s="4">
        <v>0.99678616345196203</v>
      </c>
    </row>
    <row r="693" spans="1:10" x14ac:dyDescent="0.25">
      <c r="A693" s="5">
        <v>8.9808219178082194</v>
      </c>
      <c r="B693" s="6">
        <v>2.1981787731670801E-15</v>
      </c>
      <c r="C693" s="3">
        <v>0.99999999999854505</v>
      </c>
      <c r="D693" s="6">
        <v>2.9152201473725899E-6</v>
      </c>
      <c r="E693" s="3">
        <v>0.99533046915655998</v>
      </c>
      <c r="F693" s="5">
        <v>7.0554414784394304</v>
      </c>
      <c r="G693" s="2">
        <v>2.0831128122321599E-12</v>
      </c>
      <c r="H693" s="1">
        <v>0.99999999846426002</v>
      </c>
      <c r="I693" s="6">
        <v>6.6711170067868297E-6</v>
      </c>
      <c r="J693" s="4">
        <v>0.99677951379701601</v>
      </c>
    </row>
    <row r="694" spans="1:10" x14ac:dyDescent="0.25">
      <c r="A694" s="5">
        <v>8.9890410958904106</v>
      </c>
      <c r="B694" s="6">
        <v>2.1992043256486002E-15</v>
      </c>
      <c r="C694" s="3">
        <v>0.99999999999854206</v>
      </c>
      <c r="D694" s="6">
        <v>1.02076023991383E-5</v>
      </c>
      <c r="E694" s="3">
        <v>0.99532030927072901</v>
      </c>
      <c r="F694" s="5">
        <v>7.0746064339493504</v>
      </c>
      <c r="G694" s="2">
        <v>2.0857322830083002E-12</v>
      </c>
      <c r="H694" s="1">
        <v>0.99999999846217502</v>
      </c>
      <c r="I694" s="6">
        <v>1.8686964741837599E-5</v>
      </c>
      <c r="J694" s="4">
        <v>0.99676088718742395</v>
      </c>
    </row>
    <row r="695" spans="1:10" x14ac:dyDescent="0.25">
      <c r="A695" s="5">
        <v>9.0054794520547894</v>
      </c>
      <c r="B695" s="6">
        <v>2.2005051190015802E-15</v>
      </c>
      <c r="C695" s="3">
        <v>0.99999999999853995</v>
      </c>
      <c r="D695" s="6">
        <v>1.4593311938362499E-5</v>
      </c>
      <c r="E695" s="3">
        <v>0.99530578435696104</v>
      </c>
      <c r="F695" s="5">
        <v>7.0773442847364798</v>
      </c>
      <c r="G695" s="2">
        <v>2.08591400169024E-12</v>
      </c>
      <c r="H695" s="1">
        <v>0.99999999846008902</v>
      </c>
      <c r="I695" s="6">
        <v>5.3412884694239802E-6</v>
      </c>
      <c r="J695" s="4">
        <v>0.99675556321420899</v>
      </c>
    </row>
    <row r="696" spans="1:10" x14ac:dyDescent="0.25">
      <c r="A696" s="5">
        <v>9.0164383561643806</v>
      </c>
      <c r="B696" s="6">
        <v>2.2041731878362199E-15</v>
      </c>
      <c r="C696" s="3">
        <v>0.99999999999853795</v>
      </c>
      <c r="D696" s="6">
        <v>4.3822931601617699E-6</v>
      </c>
      <c r="E696" s="3">
        <v>0.99530142264478705</v>
      </c>
      <c r="F696" s="5">
        <v>7.0910335386721401</v>
      </c>
      <c r="G696" s="2">
        <v>6.2621072268623401E-12</v>
      </c>
      <c r="H696" s="1">
        <v>0.99999999845382703</v>
      </c>
      <c r="I696" s="6">
        <v>1.2021461026816601E-5</v>
      </c>
      <c r="J696" s="4">
        <v>0.99674358082807502</v>
      </c>
    </row>
    <row r="697" spans="1:10" x14ac:dyDescent="0.25">
      <c r="A697" s="5">
        <v>9.0191780821917806</v>
      </c>
      <c r="B697" s="6">
        <v>2.20461256011819E-15</v>
      </c>
      <c r="C697" s="3">
        <v>0.99999999999853595</v>
      </c>
      <c r="D697" s="6">
        <v>1.46099808357846E-6</v>
      </c>
      <c r="E697" s="3">
        <v>0.99529996851237801</v>
      </c>
      <c r="F697" s="5">
        <v>7.1074606433949397</v>
      </c>
      <c r="G697" s="2">
        <v>2.0887558944461899E-12</v>
      </c>
      <c r="H697" s="1">
        <v>0.99999999845173804</v>
      </c>
      <c r="I697" s="6">
        <v>9.3529666121915604E-6</v>
      </c>
      <c r="J697" s="4">
        <v>0.99673425836224006</v>
      </c>
    </row>
    <row r="698" spans="1:10" x14ac:dyDescent="0.25">
      <c r="A698" s="5">
        <v>9.0356164383561595</v>
      </c>
      <c r="B698" s="6">
        <v>2.20634116818004E-15</v>
      </c>
      <c r="C698" s="3">
        <v>0.99999999999853395</v>
      </c>
      <c r="D698" s="6">
        <v>1.4615736344269401E-5</v>
      </c>
      <c r="E698" s="3">
        <v>0.99528542157676203</v>
      </c>
      <c r="F698" s="5">
        <v>7.11019849418207</v>
      </c>
      <c r="G698" s="2">
        <v>2.08886990907411E-12</v>
      </c>
      <c r="H698" s="1">
        <v>0.99999999844964904</v>
      </c>
      <c r="I698" s="6">
        <v>4.0095623608372797E-6</v>
      </c>
      <c r="J698" s="4">
        <v>0.99673026190208502</v>
      </c>
    </row>
    <row r="699" spans="1:10" x14ac:dyDescent="0.25">
      <c r="A699" s="5">
        <v>9.0383561643835595</v>
      </c>
      <c r="B699" s="6">
        <v>2.2065514278101399E-15</v>
      </c>
      <c r="C699" s="3">
        <v>0.99999999999853195</v>
      </c>
      <c r="D699" s="3">
        <v>0</v>
      </c>
      <c r="E699" s="3">
        <v>0.99528542157676203</v>
      </c>
      <c r="F699" s="5">
        <v>7.1156741957563296</v>
      </c>
      <c r="G699" s="2">
        <v>2.0894450713257701E-12</v>
      </c>
      <c r="H699" s="1">
        <v>0.99999999844755905</v>
      </c>
      <c r="I699" s="6">
        <v>5.3471129476370802E-6</v>
      </c>
      <c r="J699" s="4">
        <v>0.99672493228704595</v>
      </c>
    </row>
    <row r="700" spans="1:10" x14ac:dyDescent="0.25">
      <c r="A700" s="5">
        <v>9.0410958904109595</v>
      </c>
      <c r="B700" s="6">
        <v>2.2066810048866999E-15</v>
      </c>
      <c r="C700" s="3">
        <v>0.99999999999852895</v>
      </c>
      <c r="D700" s="3">
        <v>0</v>
      </c>
      <c r="E700" s="3">
        <v>0.99528542157676203</v>
      </c>
      <c r="F700" s="5">
        <v>7.1266255989048597</v>
      </c>
      <c r="G700" s="2">
        <v>2.0901561107622299E-12</v>
      </c>
      <c r="H700" s="1">
        <v>0.99999999844546905</v>
      </c>
      <c r="I700" s="6">
        <v>4.0121604424018398E-6</v>
      </c>
      <c r="J700" s="4">
        <v>0.996720933274723</v>
      </c>
    </row>
    <row r="701" spans="1:10" x14ac:dyDescent="0.25">
      <c r="A701" s="5">
        <v>9.0547945205479508</v>
      </c>
      <c r="B701" s="6">
        <v>2.2085904653526699E-15</v>
      </c>
      <c r="C701" s="3">
        <v>0.99999999999852696</v>
      </c>
      <c r="D701" s="6">
        <v>1.75568057209988E-5</v>
      </c>
      <c r="E701" s="3">
        <v>0.99526794769737204</v>
      </c>
      <c r="F701" s="5">
        <v>7.1321013004791203</v>
      </c>
      <c r="G701" s="2">
        <v>4.1810212594288801E-12</v>
      </c>
      <c r="H701" s="1">
        <v>0.99999999844128795</v>
      </c>
      <c r="I701" s="6">
        <v>4.0140210915647901E-6</v>
      </c>
      <c r="J701" s="4">
        <v>0.99671693242390402</v>
      </c>
    </row>
    <row r="702" spans="1:10" x14ac:dyDescent="0.25">
      <c r="A702" s="5">
        <v>9.0630136986301402</v>
      </c>
      <c r="B702" s="6">
        <v>2.21016481969488E-15</v>
      </c>
      <c r="C702" s="3">
        <v>0.99999999999852496</v>
      </c>
      <c r="D702" s="6">
        <v>5.8568916714522196E-6</v>
      </c>
      <c r="E702" s="3">
        <v>0.99526211853788904</v>
      </c>
      <c r="F702" s="5">
        <v>7.1375770020533897</v>
      </c>
      <c r="G702" s="2">
        <v>2.0909893310551101E-12</v>
      </c>
      <c r="H702" s="1">
        <v>0.99999999843919696</v>
      </c>
      <c r="I702" s="6">
        <v>6.6918320526269601E-6</v>
      </c>
      <c r="J702" s="4">
        <v>0.99671026258390505</v>
      </c>
    </row>
    <row r="703" spans="1:10" x14ac:dyDescent="0.25">
      <c r="A703" s="5">
        <v>9.1150684931506891</v>
      </c>
      <c r="B703" s="6">
        <v>2.21389738842609E-15</v>
      </c>
      <c r="C703" s="3">
        <v>0.99999999999852296</v>
      </c>
      <c r="D703" s="6">
        <v>4.3976236661720901E-5</v>
      </c>
      <c r="E703" s="3">
        <v>0.99521835161778305</v>
      </c>
      <c r="F703" s="5">
        <v>7.14031485284052</v>
      </c>
      <c r="G703" s="2">
        <v>2.0919850636933101E-12</v>
      </c>
      <c r="H703" s="1">
        <v>0.99999999843710496</v>
      </c>
      <c r="I703" s="3">
        <v>0</v>
      </c>
      <c r="J703" s="4">
        <v>0.99671026258390505</v>
      </c>
    </row>
    <row r="704" spans="1:10" x14ac:dyDescent="0.25">
      <c r="A704" s="5">
        <v>9.1205479452054803</v>
      </c>
      <c r="B704" s="6">
        <v>2.2144821650423098E-15</v>
      </c>
      <c r="C704" s="3">
        <v>0.99999999999851996</v>
      </c>
      <c r="D704" s="6">
        <v>7.3361143388128696E-6</v>
      </c>
      <c r="E704" s="3">
        <v>0.99521105060894399</v>
      </c>
      <c r="F704" s="5">
        <v>7.1512662559890501</v>
      </c>
      <c r="G704" s="2">
        <v>2.09317552747459E-12</v>
      </c>
      <c r="H704" s="1">
        <v>0.99999999843501197</v>
      </c>
      <c r="I704" s="6">
        <v>1.20490564697955E-5</v>
      </c>
      <c r="J704" s="4">
        <v>0.99669825323801797</v>
      </c>
    </row>
    <row r="705" spans="1:10" x14ac:dyDescent="0.25">
      <c r="A705" s="5">
        <v>9.1260273972602697</v>
      </c>
      <c r="B705" s="6">
        <v>2.2146739427774698E-15</v>
      </c>
      <c r="C705" s="3">
        <v>0.99999999999851796</v>
      </c>
      <c r="D705" s="6">
        <v>2.9349034890982201E-6</v>
      </c>
      <c r="E705" s="3">
        <v>0.99520812976484496</v>
      </c>
      <c r="F705" s="5">
        <v>7.1540041067761804</v>
      </c>
      <c r="G705" s="2">
        <v>2.0935640718286999E-12</v>
      </c>
      <c r="H705" s="1">
        <v>0.99999999843291898</v>
      </c>
      <c r="I705" s="6">
        <v>4.0180035670005898E-6</v>
      </c>
      <c r="J705" s="4">
        <v>0.99669424850892696</v>
      </c>
    </row>
    <row r="706" spans="1:10" x14ac:dyDescent="0.25">
      <c r="A706" s="5">
        <v>9.1397260273972591</v>
      </c>
      <c r="B706" s="6">
        <v>2.2158298622257801E-15</v>
      </c>
      <c r="C706" s="3">
        <v>0.99999999999851596</v>
      </c>
      <c r="D706" s="6">
        <v>1.4680134454349999E-5</v>
      </c>
      <c r="E706" s="3">
        <v>0.99519352008292605</v>
      </c>
      <c r="F706" s="5">
        <v>7.1594798083504401</v>
      </c>
      <c r="G706" s="2">
        <v>2.0936347760173798E-12</v>
      </c>
      <c r="H706" s="1">
        <v>0.99999999843082499</v>
      </c>
      <c r="I706" s="6">
        <v>4.0185833394702098E-6</v>
      </c>
      <c r="J706" s="4">
        <v>0.99669024321807298</v>
      </c>
    </row>
    <row r="707" spans="1:10" x14ac:dyDescent="0.25">
      <c r="A707" s="5">
        <v>9.1589041095890398</v>
      </c>
      <c r="B707" s="6">
        <v>2.2188464333756301E-15</v>
      </c>
      <c r="C707" s="3">
        <v>0.99999999999851397</v>
      </c>
      <c r="D707" s="6">
        <v>2.9382227327478599E-5</v>
      </c>
      <c r="E707" s="3">
        <v>0.99516427951026298</v>
      </c>
      <c r="F707" s="5">
        <v>7.1676933607118398</v>
      </c>
      <c r="G707" s="2">
        <v>2.0944128569668001E-12</v>
      </c>
      <c r="H707" s="1">
        <v>0.999999998428731</v>
      </c>
      <c r="I707" s="6">
        <v>4.0192798543593797E-6</v>
      </c>
      <c r="J707" s="4">
        <v>0.99668623724910799</v>
      </c>
    </row>
    <row r="708" spans="1:10" x14ac:dyDescent="0.25">
      <c r="A708" s="5">
        <v>9.1726027397260292</v>
      </c>
      <c r="B708" s="6">
        <v>2.2197293915818499E-15</v>
      </c>
      <c r="C708" s="3">
        <v>0.99999999999851197</v>
      </c>
      <c r="D708" s="6">
        <v>8.82185006717464E-6</v>
      </c>
      <c r="E708" s="3">
        <v>0.99515550035892097</v>
      </c>
      <c r="F708" s="5">
        <v>7.1759069130732396</v>
      </c>
      <c r="G708" s="2">
        <v>2.0948461001242801E-12</v>
      </c>
      <c r="H708" s="1">
        <v>0.99999999842663601</v>
      </c>
      <c r="I708" s="6">
        <v>5.3602560860042304E-6</v>
      </c>
      <c r="J708" s="4">
        <v>0.99668089476995703</v>
      </c>
    </row>
    <row r="709" spans="1:10" x14ac:dyDescent="0.25">
      <c r="A709" s="5">
        <v>9.1835616438356205</v>
      </c>
      <c r="B709" s="6">
        <v>2.2200789825939499E-15</v>
      </c>
      <c r="C709" s="3">
        <v>0.99999999999850897</v>
      </c>
      <c r="D709" s="6">
        <v>5.8828327963670496E-6</v>
      </c>
      <c r="E709" s="3">
        <v>0.99514964604272604</v>
      </c>
      <c r="F709" s="5">
        <v>7.1786447638603699</v>
      </c>
      <c r="G709" s="2">
        <v>2.0949041436043698E-12</v>
      </c>
      <c r="H709" s="1">
        <v>0.99999999842454101</v>
      </c>
      <c r="I709" s="6">
        <v>2.6804847014236599E-6</v>
      </c>
      <c r="J709" s="4">
        <v>0.99667822318564703</v>
      </c>
    </row>
    <row r="710" spans="1:10" x14ac:dyDescent="0.25">
      <c r="A710" s="5">
        <v>9.1917808219178099</v>
      </c>
      <c r="B710" s="6">
        <v>2.22061903803103E-15</v>
      </c>
      <c r="C710" s="3">
        <v>0.99999999999850697</v>
      </c>
      <c r="D710" s="6">
        <v>2.9420676432943099E-6</v>
      </c>
      <c r="E710" s="3">
        <v>0.99514671824945899</v>
      </c>
      <c r="F710" s="5">
        <v>7.1923340177960302</v>
      </c>
      <c r="G710" s="2">
        <v>2.09652616926379E-12</v>
      </c>
      <c r="H710" s="1">
        <v>0.99999999842244403</v>
      </c>
      <c r="I710" s="6">
        <v>8.0441203798688501E-6</v>
      </c>
      <c r="J710" s="4">
        <v>0.99667020581828603</v>
      </c>
    </row>
    <row r="711" spans="1:10" x14ac:dyDescent="0.25">
      <c r="A711" s="5">
        <v>9.1972602739725993</v>
      </c>
      <c r="B711" s="6">
        <v>2.2211957343530199E-15</v>
      </c>
      <c r="C711" s="3">
        <v>0.99999999999850497</v>
      </c>
      <c r="D711" s="6">
        <v>7.35643123105957E-6</v>
      </c>
      <c r="E711" s="3">
        <v>0.99513939754798897</v>
      </c>
      <c r="F711" s="5">
        <v>7.20876112251882</v>
      </c>
      <c r="G711" s="2">
        <v>2.0983408943154899E-12</v>
      </c>
      <c r="H711" s="1">
        <v>0.99999999842034604</v>
      </c>
      <c r="I711" s="6">
        <v>1.07364536468387E-5</v>
      </c>
      <c r="J711" s="4">
        <v>0.99665950517226398</v>
      </c>
    </row>
    <row r="712" spans="1:10" x14ac:dyDescent="0.25">
      <c r="A712" s="5">
        <v>9.2027397260273993</v>
      </c>
      <c r="B712" s="6">
        <v>2.2215005829801999E-15</v>
      </c>
      <c r="C712" s="3">
        <v>0.99999999999850298</v>
      </c>
      <c r="D712" s="6">
        <v>4.4149745693240101E-6</v>
      </c>
      <c r="E712" s="3">
        <v>0.99513500404255395</v>
      </c>
      <c r="F712" s="5">
        <v>7.2279260780287498</v>
      </c>
      <c r="G712" s="2">
        <v>2.1010090981716902E-12</v>
      </c>
      <c r="H712" s="1">
        <v>0.99999999841824505</v>
      </c>
      <c r="I712" s="6">
        <v>1.4773772693894201E-5</v>
      </c>
      <c r="J712" s="4">
        <v>0.99664478086004804</v>
      </c>
    </row>
    <row r="713" spans="1:10" x14ac:dyDescent="0.25">
      <c r="A713" s="5">
        <v>9.2191780821917799</v>
      </c>
      <c r="B713" s="6">
        <v>2.2237633715885701E-15</v>
      </c>
      <c r="C713" s="3">
        <v>0.99999999999850098</v>
      </c>
      <c r="D713" s="6">
        <v>2.50378232818736E-5</v>
      </c>
      <c r="E713" s="3">
        <v>0.99511008834009995</v>
      </c>
      <c r="F713" s="5">
        <v>7.2416153319644101</v>
      </c>
      <c r="G713" s="2">
        <v>2.1018981658018602E-12</v>
      </c>
      <c r="H713" s="1">
        <v>0.99999999841614295</v>
      </c>
      <c r="I713" s="6">
        <v>8.0632144387779297E-6</v>
      </c>
      <c r="J713" s="4">
        <v>0.99663674473186004</v>
      </c>
    </row>
    <row r="714" spans="1:10" x14ac:dyDescent="0.25">
      <c r="A714" s="5">
        <v>9.2246575342465693</v>
      </c>
      <c r="B714" s="6">
        <v>2.2240817067615198E-15</v>
      </c>
      <c r="C714" s="3">
        <v>0.99999999999849798</v>
      </c>
      <c r="D714" s="6">
        <v>4.4216497059011697E-6</v>
      </c>
      <c r="E714" s="3">
        <v>0.99510568832159896</v>
      </c>
      <c r="F714" s="5">
        <v>7.2498288843258001</v>
      </c>
      <c r="G714" s="2">
        <v>2.1029833838207898E-12</v>
      </c>
      <c r="H714" s="1">
        <v>0.99999999841403997</v>
      </c>
      <c r="I714" s="6">
        <v>5.3778525552464397E-6</v>
      </c>
      <c r="J714" s="4">
        <v>0.99663138498080694</v>
      </c>
    </row>
    <row r="715" spans="1:10" x14ac:dyDescent="0.25">
      <c r="A715" s="5">
        <v>9.2712328767123307</v>
      </c>
      <c r="B715" s="6">
        <v>6.6852420699205698E-15</v>
      </c>
      <c r="C715" s="3">
        <v>0.99999999999849198</v>
      </c>
      <c r="D715" s="6">
        <v>3.3927117744066703E-5</v>
      </c>
      <c r="E715" s="3">
        <v>0.99507192782644405</v>
      </c>
      <c r="F715" s="5">
        <v>7.2607802874743301</v>
      </c>
      <c r="G715" s="2">
        <v>2.10394269654552E-12</v>
      </c>
      <c r="H715" s="1">
        <v>0.99999999841193599</v>
      </c>
      <c r="I715" s="6">
        <v>6.7232102194062601E-6</v>
      </c>
      <c r="J715" s="4">
        <v>0.99662468444101904</v>
      </c>
    </row>
    <row r="716" spans="1:10" x14ac:dyDescent="0.25">
      <c r="A716" s="5">
        <v>9.2794520547945201</v>
      </c>
      <c r="B716" s="6">
        <v>2.2295099813452999E-15</v>
      </c>
      <c r="C716" s="3">
        <v>0.99999999999848899</v>
      </c>
      <c r="D716" s="6">
        <v>8.86256059369917E-6</v>
      </c>
      <c r="E716" s="3">
        <v>0.99506310898026795</v>
      </c>
      <c r="F716" s="5">
        <v>7.2689938398357299</v>
      </c>
      <c r="G716" s="2">
        <v>4.2108118553154701E-12</v>
      </c>
      <c r="H716" s="1">
        <v>0.99999999840772502</v>
      </c>
      <c r="I716" s="6">
        <v>6.7246921137496096E-6</v>
      </c>
      <c r="J716" s="4">
        <v>0.99661798246939803</v>
      </c>
    </row>
    <row r="717" spans="1:10" x14ac:dyDescent="0.25">
      <c r="A717" s="5">
        <v>9.2849315068493095</v>
      </c>
      <c r="B717" s="6">
        <v>2.2313639429443398E-15</v>
      </c>
      <c r="C717" s="3">
        <v>0.99999999999848699</v>
      </c>
      <c r="D717" s="6">
        <v>1.03463529713766E-5</v>
      </c>
      <c r="E717" s="3">
        <v>0.99505281375937304</v>
      </c>
      <c r="F717" s="5">
        <v>7.2744695414099896</v>
      </c>
      <c r="G717" s="2">
        <v>2.1062708536663502E-12</v>
      </c>
      <c r="H717" s="1">
        <v>0.99999999840561904</v>
      </c>
      <c r="I717" s="6">
        <v>5.3817984340715098E-6</v>
      </c>
      <c r="J717" s="4">
        <v>0.99661261888673303</v>
      </c>
    </row>
    <row r="718" spans="1:10" x14ac:dyDescent="0.25">
      <c r="A718" s="5">
        <v>9.2904109589041095</v>
      </c>
      <c r="B718" s="6">
        <v>2.2314937771145401E-15</v>
      </c>
      <c r="C718" s="3">
        <v>0.99999999999848499</v>
      </c>
      <c r="D718" s="6">
        <v>5.9141165742807E-6</v>
      </c>
      <c r="E718" s="3">
        <v>0.99504692891843605</v>
      </c>
      <c r="F718" s="5">
        <v>7.2799452429842599</v>
      </c>
      <c r="G718" s="2">
        <v>2.1069853401664601E-12</v>
      </c>
      <c r="H718" s="1">
        <v>0.99999999840351195</v>
      </c>
      <c r="I718" s="6">
        <v>4.0373075896548401E-6</v>
      </c>
      <c r="J718" s="4">
        <v>0.99660859526316503</v>
      </c>
    </row>
    <row r="719" spans="1:10" x14ac:dyDescent="0.25">
      <c r="A719" s="5">
        <v>9.2931506849315095</v>
      </c>
      <c r="B719" s="6">
        <v>2.2320512257205698E-15</v>
      </c>
      <c r="C719" s="3">
        <v>0.99999999999848299</v>
      </c>
      <c r="D719" s="6">
        <v>1.4788032719342799E-6</v>
      </c>
      <c r="E719" s="3">
        <v>0.99504545744087003</v>
      </c>
      <c r="F719" s="5">
        <v>7.29911019849418</v>
      </c>
      <c r="G719" s="2">
        <v>2.1084790098174098E-12</v>
      </c>
      <c r="H719" s="1">
        <v>0.99999999840140397</v>
      </c>
      <c r="I719" s="6">
        <v>9.4235719852483799E-6</v>
      </c>
      <c r="J719" s="4">
        <v>0.996599203694578</v>
      </c>
    </row>
    <row r="720" spans="1:10" x14ac:dyDescent="0.25">
      <c r="A720" s="5">
        <v>9.2958904109589007</v>
      </c>
      <c r="B720" s="6">
        <v>2.2321953294476001E-15</v>
      </c>
      <c r="C720" s="3">
        <v>0.99999999999847999</v>
      </c>
      <c r="D720" s="6">
        <v>2.9579245475744E-6</v>
      </c>
      <c r="E720" s="3">
        <v>0.995042514175839</v>
      </c>
      <c r="F720" s="5">
        <v>7.3018480492813103</v>
      </c>
      <c r="G720" s="2">
        <v>2.1090441840286098E-12</v>
      </c>
      <c r="H720" s="1">
        <v>0.99999999839929399</v>
      </c>
      <c r="I720" s="3">
        <v>0</v>
      </c>
      <c r="J720" s="4">
        <v>0.996599203694578</v>
      </c>
    </row>
    <row r="721" spans="1:10" x14ac:dyDescent="0.25">
      <c r="A721" s="5">
        <v>9.3095890410958901</v>
      </c>
      <c r="B721" s="6">
        <v>2.2337606261283801E-15</v>
      </c>
      <c r="C721" s="3">
        <v>0.999999999998478</v>
      </c>
      <c r="D721" s="6">
        <v>1.47961810419732E-5</v>
      </c>
      <c r="E721" s="3">
        <v>0.99502779145557496</v>
      </c>
      <c r="F721" s="5">
        <v>7.3127994524298403</v>
      </c>
      <c r="G721" s="2">
        <v>2.1093677170751798E-12</v>
      </c>
      <c r="H721" s="1">
        <v>0.99999999839718501</v>
      </c>
      <c r="I721" s="6">
        <v>5.3868151653050696E-6</v>
      </c>
      <c r="J721" s="4">
        <v>0.996593835213333</v>
      </c>
    </row>
    <row r="722" spans="1:10" x14ac:dyDescent="0.25">
      <c r="A722" s="5">
        <v>9.3287671232876708</v>
      </c>
      <c r="B722" s="6">
        <v>2.2374572027260098E-15</v>
      </c>
      <c r="C722" s="3">
        <v>0.999999999998476</v>
      </c>
      <c r="D722" s="6">
        <v>3.4068387952063601E-5</v>
      </c>
      <c r="E722" s="3">
        <v>0.99499389304018804</v>
      </c>
      <c r="F722" s="5">
        <v>7.3182751540041098</v>
      </c>
      <c r="G722" s="2">
        <v>2.1094993033318898E-12</v>
      </c>
      <c r="H722" s="1">
        <v>0.99999999839507603</v>
      </c>
      <c r="I722" s="3">
        <v>0</v>
      </c>
      <c r="J722" s="4">
        <v>0.996593835213333</v>
      </c>
    </row>
    <row r="723" spans="1:10" x14ac:dyDescent="0.25">
      <c r="A723" s="5">
        <v>9.3479452054794496</v>
      </c>
      <c r="B723" s="6">
        <v>2.2419748527607701E-15</v>
      </c>
      <c r="C723" s="3">
        <v>0.999999999998474</v>
      </c>
      <c r="D723" s="6">
        <v>2.9677571091260701E-5</v>
      </c>
      <c r="E723" s="3">
        <v>0.99496436447636205</v>
      </c>
      <c r="F723" s="5">
        <v>7.3237508555783704</v>
      </c>
      <c r="G723" s="2">
        <v>2.1099126435527299E-12</v>
      </c>
      <c r="H723" s="1">
        <v>0.99999999839296605</v>
      </c>
      <c r="I723" s="6">
        <v>2.6940123961359001E-6</v>
      </c>
      <c r="J723" s="4">
        <v>0.99659115038080404</v>
      </c>
    </row>
    <row r="724" spans="1:10" x14ac:dyDescent="0.25">
      <c r="A724" s="5">
        <v>9.3534246575342497</v>
      </c>
      <c r="B724" s="6">
        <v>2.24267524425711E-15</v>
      </c>
      <c r="C724" s="3">
        <v>0.999999999998471</v>
      </c>
      <c r="D724" s="6">
        <v>2.9699528604687201E-6</v>
      </c>
      <c r="E724" s="3">
        <v>0.99496140948348999</v>
      </c>
      <c r="F724" s="5">
        <v>7.3347022587269004</v>
      </c>
      <c r="G724" s="2">
        <v>2.1108431413818699E-12</v>
      </c>
      <c r="H724" s="1">
        <v>0.99999999839085496</v>
      </c>
      <c r="I724" s="6">
        <v>9.4315830601395203E-6</v>
      </c>
      <c r="J724" s="4">
        <v>0.99658175099291801</v>
      </c>
    </row>
    <row r="725" spans="1:10" x14ac:dyDescent="0.25">
      <c r="A725" s="5">
        <v>9.3643835616438391</v>
      </c>
      <c r="B725" s="6">
        <v>2.2436364489778498E-15</v>
      </c>
      <c r="C725" s="3">
        <v>0.999999999998469</v>
      </c>
      <c r="D725" s="6">
        <v>1.18838047574654E-5</v>
      </c>
      <c r="E725" s="3">
        <v>0.99494958562661395</v>
      </c>
      <c r="F725" s="5">
        <v>7.3401779603011601</v>
      </c>
      <c r="G725" s="2">
        <v>2.1113280497230101E-12</v>
      </c>
      <c r="H725" s="1">
        <v>0.99999999838874398</v>
      </c>
      <c r="I725" s="6">
        <v>2.6956829829432501E-6</v>
      </c>
      <c r="J725" s="4">
        <v>0.99657906452807099</v>
      </c>
    </row>
    <row r="726" spans="1:10" x14ac:dyDescent="0.25">
      <c r="A726" s="5">
        <v>9.3780821917808197</v>
      </c>
      <c r="B726" s="6">
        <v>2.2445542519381699E-15</v>
      </c>
      <c r="C726" s="3">
        <v>0.999999999998467</v>
      </c>
      <c r="D726" s="6">
        <v>8.9172314367237296E-6</v>
      </c>
      <c r="E726" s="3">
        <v>0.99494071347044899</v>
      </c>
      <c r="F726" s="5">
        <v>7.3456536618754296</v>
      </c>
      <c r="G726" s="2">
        <v>2.1117286889552902E-12</v>
      </c>
      <c r="H726" s="1">
        <v>0.99999999838663201</v>
      </c>
      <c r="I726" s="6">
        <v>4.0444154374972598E-6</v>
      </c>
      <c r="J726" s="4">
        <v>0.99657503395646896</v>
      </c>
    </row>
    <row r="727" spans="1:10" x14ac:dyDescent="0.25">
      <c r="A727" s="5">
        <v>9.3808219178082197</v>
      </c>
      <c r="B727" s="6">
        <v>2.2454539428908E-15</v>
      </c>
      <c r="C727" s="3">
        <v>0.99999999999846501</v>
      </c>
      <c r="D727" s="6">
        <v>1.48690228636821E-6</v>
      </c>
      <c r="E727" s="3">
        <v>0.99493923409192697</v>
      </c>
      <c r="F727" s="5">
        <v>7.3483915126625599</v>
      </c>
      <c r="G727" s="2">
        <v>2.1122574686670999E-12</v>
      </c>
      <c r="H727" s="1">
        <v>0.99999999838452003</v>
      </c>
      <c r="I727" s="6">
        <v>2.6965240969936201E-6</v>
      </c>
      <c r="J727" s="4">
        <v>0.99657234667149797</v>
      </c>
    </row>
    <row r="728" spans="1:10" x14ac:dyDescent="0.25">
      <c r="A728" s="5">
        <v>9.3835616438356197</v>
      </c>
      <c r="B728" s="6">
        <v>2.2456696184734399E-15</v>
      </c>
      <c r="C728" s="3">
        <v>0.99999999999846201</v>
      </c>
      <c r="D728" s="6">
        <v>2.9741470516592501E-6</v>
      </c>
      <c r="E728" s="3">
        <v>0.994936275000738</v>
      </c>
      <c r="F728" s="5">
        <v>7.3566050650239596</v>
      </c>
      <c r="G728" s="2">
        <v>2.1135253283813899E-12</v>
      </c>
      <c r="H728" s="1">
        <v>0.99999999838240605</v>
      </c>
      <c r="I728" s="6">
        <v>9.44039356351499E-6</v>
      </c>
      <c r="J728" s="4">
        <v>0.99656293868073897</v>
      </c>
    </row>
    <row r="729" spans="1:10" x14ac:dyDescent="0.25">
      <c r="A729" s="5">
        <v>9.3890410958904091</v>
      </c>
      <c r="B729" s="6">
        <v>2.2464003830058901E-15</v>
      </c>
      <c r="C729" s="3">
        <v>0.99999999999846001</v>
      </c>
      <c r="D729" s="6">
        <v>5.9498146880920497E-6</v>
      </c>
      <c r="E729" s="3">
        <v>0.99493035533188601</v>
      </c>
      <c r="F729" s="5">
        <v>7.3675564681724799</v>
      </c>
      <c r="G729" s="2">
        <v>2.1135938476719501E-12</v>
      </c>
      <c r="H729" s="1">
        <v>0.99999999838029197</v>
      </c>
      <c r="I729" s="6">
        <v>6.7455945603669296E-6</v>
      </c>
      <c r="J729" s="4">
        <v>0.99655621629387403</v>
      </c>
    </row>
    <row r="730" spans="1:10" x14ac:dyDescent="0.25">
      <c r="A730" s="5">
        <v>9.4</v>
      </c>
      <c r="B730" s="6">
        <v>2.2479523060674098E-15</v>
      </c>
      <c r="C730" s="3">
        <v>0.99999999999845801</v>
      </c>
      <c r="D730" s="6">
        <v>8.9278630884198993E-6</v>
      </c>
      <c r="E730" s="3">
        <v>0.99492147276954201</v>
      </c>
      <c r="F730" s="5">
        <v>7.3785078713210099</v>
      </c>
      <c r="G730" s="2">
        <v>2.1144626178940001E-12</v>
      </c>
      <c r="H730" s="1">
        <v>0.99999999837817799</v>
      </c>
      <c r="I730" s="6">
        <v>9.4459510396986707E-6</v>
      </c>
      <c r="J730" s="4">
        <v>0.99654680291710596</v>
      </c>
    </row>
    <row r="731" spans="1:10" x14ac:dyDescent="0.25">
      <c r="A731" s="5">
        <v>9.4054794520548004</v>
      </c>
      <c r="B731" s="6">
        <v>2.2481785263604901E-15</v>
      </c>
      <c r="C731" s="3">
        <v>0.99999999999845601</v>
      </c>
      <c r="D731" s="6">
        <v>1.4883485091763901E-6</v>
      </c>
      <c r="E731" s="3">
        <v>0.99491999198075298</v>
      </c>
      <c r="F731" s="5">
        <v>7.3812457221081402</v>
      </c>
      <c r="G731" s="2">
        <v>2.1145389776145501E-12</v>
      </c>
      <c r="H731" s="1">
        <v>0.99999999837606302</v>
      </c>
      <c r="I731" s="3">
        <v>0</v>
      </c>
      <c r="J731" s="4">
        <v>0.99654680291710596</v>
      </c>
    </row>
    <row r="732" spans="1:10" x14ac:dyDescent="0.25">
      <c r="A732" s="5">
        <v>9.4273972602739704</v>
      </c>
      <c r="B732" s="6">
        <v>2.2501561245843998E-15</v>
      </c>
      <c r="C732" s="3">
        <v>0.99999999999845302</v>
      </c>
      <c r="D732" s="6">
        <v>2.3825415137681101E-5</v>
      </c>
      <c r="E732" s="3">
        <v>0.99489628788129703</v>
      </c>
      <c r="F732" s="5">
        <v>7.4058863791923297</v>
      </c>
      <c r="G732" s="2">
        <v>2.1157866626373002E-12</v>
      </c>
      <c r="H732" s="1">
        <v>0.99999999837394804</v>
      </c>
      <c r="I732" s="6">
        <v>1.8902842160228601E-5</v>
      </c>
      <c r="J732" s="4">
        <v>0.99652796552822598</v>
      </c>
    </row>
    <row r="733" spans="1:10" x14ac:dyDescent="0.25">
      <c r="A733" s="5">
        <v>9.5068493150684894</v>
      </c>
      <c r="B733" s="6">
        <v>2.3664376146185202E-15</v>
      </c>
      <c r="C733" s="3">
        <v>0.99999999999845102</v>
      </c>
      <c r="D733" s="6">
        <v>6.8506050813762294E-5</v>
      </c>
      <c r="E733" s="3">
        <v>0.994828133800155</v>
      </c>
      <c r="F733" s="5">
        <v>7.4086242299794698</v>
      </c>
      <c r="G733" s="2">
        <v>4.2327503189212903E-12</v>
      </c>
      <c r="H733" s="1">
        <v>0.99999999836971498</v>
      </c>
      <c r="I733" s="6">
        <v>2.7017588649031298E-6</v>
      </c>
      <c r="J733" s="4">
        <v>0.99652527315359796</v>
      </c>
    </row>
    <row r="734" spans="1:10" x14ac:dyDescent="0.25">
      <c r="A734" s="5">
        <v>9.5178082191780806</v>
      </c>
      <c r="B734" s="6">
        <v>2.3750705574476098E-15</v>
      </c>
      <c r="C734" s="3">
        <v>0.99999999999844902</v>
      </c>
      <c r="D734" s="6">
        <v>6.2854640042160998E-6</v>
      </c>
      <c r="E734" s="3">
        <v>0.99482188086338097</v>
      </c>
      <c r="F734" s="5">
        <v>7.4113620807666001</v>
      </c>
      <c r="G734" s="2">
        <v>4.2331928037837302E-12</v>
      </c>
      <c r="H734" s="1">
        <v>0.99999999836548203</v>
      </c>
      <c r="I734" s="6">
        <v>4.0533904273731097E-6</v>
      </c>
      <c r="J734" s="4">
        <v>0.99652123385578095</v>
      </c>
    </row>
    <row r="735" spans="1:10" x14ac:dyDescent="0.25">
      <c r="A735" s="5">
        <v>9.52602739726027</v>
      </c>
      <c r="B735" s="6">
        <v>2.3798510183685398E-15</v>
      </c>
      <c r="C735" s="3">
        <v>0.99999999999844602</v>
      </c>
      <c r="D735" s="6">
        <v>1.1031939577737501E-5</v>
      </c>
      <c r="E735" s="3">
        <v>0.994810906109037</v>
      </c>
      <c r="F735" s="5">
        <v>7.4140999315537304</v>
      </c>
      <c r="G735" s="2">
        <v>4.2341415479892403E-12</v>
      </c>
      <c r="H735" s="1">
        <v>0.99999999836124798</v>
      </c>
      <c r="I735" s="3">
        <v>0</v>
      </c>
      <c r="J735" s="4">
        <v>0.99652123385578095</v>
      </c>
    </row>
    <row r="736" spans="1:10" x14ac:dyDescent="0.25">
      <c r="A736" s="5">
        <v>9.5287671232876701</v>
      </c>
      <c r="B736" s="6">
        <v>4.7645241809628099E-15</v>
      </c>
      <c r="C736" s="3">
        <v>0.99999999999844202</v>
      </c>
      <c r="D736" s="3">
        <v>0</v>
      </c>
      <c r="E736" s="3">
        <v>0.994810906109037</v>
      </c>
      <c r="F736" s="5">
        <v>7.4250513347022604</v>
      </c>
      <c r="G736" s="2">
        <v>2.11815284722434E-12</v>
      </c>
      <c r="H736" s="1">
        <v>0.99999999835912901</v>
      </c>
      <c r="I736" s="6">
        <v>8.1092392403866801E-6</v>
      </c>
      <c r="J736" s="4">
        <v>0.99651315285945297</v>
      </c>
    </row>
    <row r="737" spans="1:10" x14ac:dyDescent="0.25">
      <c r="A737" s="5">
        <v>9.5342465753424701</v>
      </c>
      <c r="B737" s="6">
        <v>2.3847650921891202E-15</v>
      </c>
      <c r="C737" s="3">
        <v>0.99999999999843903</v>
      </c>
      <c r="D737" s="6">
        <v>3.15762188866833E-6</v>
      </c>
      <c r="E737" s="3">
        <v>0.99480776487730405</v>
      </c>
      <c r="F737" s="5">
        <v>7.4332648870636504</v>
      </c>
      <c r="G737" s="2">
        <v>2.1184821969079998E-12</v>
      </c>
      <c r="H737" s="1">
        <v>0.99999999835701103</v>
      </c>
      <c r="I737" s="6">
        <v>1.08151656296514E-5</v>
      </c>
      <c r="J737" s="4">
        <v>0.99650237546293297</v>
      </c>
    </row>
    <row r="738" spans="1:10" x14ac:dyDescent="0.25">
      <c r="A738" s="5">
        <v>9.5452054794520507</v>
      </c>
      <c r="B738" s="6">
        <v>2.3892957060454099E-15</v>
      </c>
      <c r="C738" s="3">
        <v>0.99999999999843703</v>
      </c>
      <c r="D738" s="6">
        <v>1.1070052762323299E-5</v>
      </c>
      <c r="E738" s="3">
        <v>0.99479675236381304</v>
      </c>
      <c r="F738" s="5">
        <v>7.4414784394250502</v>
      </c>
      <c r="G738" s="2">
        <v>2.1191024079388E-12</v>
      </c>
      <c r="H738" s="1">
        <v>0.99999999835489195</v>
      </c>
      <c r="I738" s="6">
        <v>6.7606761747175298E-6</v>
      </c>
      <c r="J738" s="4">
        <v>0.996495638455838</v>
      </c>
    </row>
    <row r="739" spans="1:10" x14ac:dyDescent="0.25">
      <c r="A739" s="5">
        <v>9.5506849315068507</v>
      </c>
      <c r="B739" s="6">
        <v>2.3920307727152898E-15</v>
      </c>
      <c r="C739" s="3">
        <v>0.99999999999843403</v>
      </c>
      <c r="D739" s="6">
        <v>3.1675426355667899E-6</v>
      </c>
      <c r="E739" s="3">
        <v>0.99479360130767702</v>
      </c>
      <c r="F739" s="5">
        <v>7.4469541409993196</v>
      </c>
      <c r="G739" s="2">
        <v>4.2394800710942503E-12</v>
      </c>
      <c r="H739" s="1">
        <v>0.99999999835065201</v>
      </c>
      <c r="I739" s="6">
        <v>2.7046775083160198E-6</v>
      </c>
      <c r="J739" s="4">
        <v>0.99649294326014304</v>
      </c>
    </row>
    <row r="740" spans="1:10" x14ac:dyDescent="0.25">
      <c r="A740" s="5">
        <v>9.5534246575342507</v>
      </c>
      <c r="B740" s="6">
        <v>2.39436491467435E-15</v>
      </c>
      <c r="C740" s="3">
        <v>0.99999999999843203</v>
      </c>
      <c r="D740" s="6">
        <v>6.3473169552349203E-6</v>
      </c>
      <c r="E740" s="3">
        <v>0.99478728705742403</v>
      </c>
      <c r="F740" s="5">
        <v>7.4496919917864499</v>
      </c>
      <c r="G740" s="2">
        <v>2.1206702774410001E-12</v>
      </c>
      <c r="H740" s="1">
        <v>0.99999999834853204</v>
      </c>
      <c r="I740" s="6">
        <v>2.7051730914677899E-6</v>
      </c>
      <c r="J740" s="4">
        <v>0.99649024757789295</v>
      </c>
    </row>
    <row r="741" spans="1:10" x14ac:dyDescent="0.25">
      <c r="A741" s="5">
        <v>9.5589041095890401</v>
      </c>
      <c r="B741" s="6">
        <v>4.7978899336820197E-15</v>
      </c>
      <c r="C741" s="3">
        <v>0.99999999999842704</v>
      </c>
      <c r="D741" s="6">
        <v>4.7658921052615198E-6</v>
      </c>
      <c r="E741" s="3">
        <v>0.99478254601984395</v>
      </c>
      <c r="F741" s="5">
        <v>7.4633812457221103</v>
      </c>
      <c r="G741" s="2">
        <v>2.12155484400923E-12</v>
      </c>
      <c r="H741" s="1">
        <v>0.99999999834640996</v>
      </c>
      <c r="I741" s="6">
        <v>8.1182614675920395E-6</v>
      </c>
      <c r="J741" s="4">
        <v>0.99648215784234995</v>
      </c>
    </row>
    <row r="742" spans="1:10" x14ac:dyDescent="0.25">
      <c r="A742" s="5">
        <v>9.5616438356164402</v>
      </c>
      <c r="B742" s="6">
        <v>2.3998507950498E-15</v>
      </c>
      <c r="C742" s="3">
        <v>0.99999999999842504</v>
      </c>
      <c r="D742" s="6">
        <v>1.5899431203116401E-6</v>
      </c>
      <c r="E742" s="3">
        <v>0.99478096437343599</v>
      </c>
      <c r="F742" s="5">
        <v>7.46885694729637</v>
      </c>
      <c r="G742" s="2">
        <v>2.1217366580866E-12</v>
      </c>
      <c r="H742" s="1">
        <v>0.99999999834428799</v>
      </c>
      <c r="I742" s="6">
        <v>1.35340046854672E-6</v>
      </c>
      <c r="J742" s="4">
        <v>0.99648080920384396</v>
      </c>
    </row>
    <row r="743" spans="1:10" x14ac:dyDescent="0.25">
      <c r="A743" s="5">
        <v>9.5643835616438295</v>
      </c>
      <c r="B743" s="6">
        <v>2.4006740445400102E-15</v>
      </c>
      <c r="C743" s="3">
        <v>0.99999999999842204</v>
      </c>
      <c r="D743" s="6">
        <v>1.5904472530402599E-6</v>
      </c>
      <c r="E743" s="3">
        <v>0.99477938222804196</v>
      </c>
      <c r="F743" s="5">
        <v>7.4715947980835002</v>
      </c>
      <c r="G743" s="2">
        <v>6.3656709732056999E-12</v>
      </c>
      <c r="H743" s="1">
        <v>0.99999999833792297</v>
      </c>
      <c r="I743" s="6">
        <v>1.3534755429135901E-6</v>
      </c>
      <c r="J743" s="4">
        <v>0.99647946049235203</v>
      </c>
    </row>
    <row r="744" spans="1:10" x14ac:dyDescent="0.25">
      <c r="A744" s="5">
        <v>9.5945205479451996</v>
      </c>
      <c r="B744" s="6">
        <v>2.4135215098687299E-15</v>
      </c>
      <c r="C744" s="3">
        <v>0.99999999999842004</v>
      </c>
      <c r="D744" s="6">
        <v>3.98440991558491E-5</v>
      </c>
      <c r="E744" s="3">
        <v>0.99473974692931999</v>
      </c>
      <c r="F744" s="5">
        <v>7.4743326488706403</v>
      </c>
      <c r="G744" s="2">
        <v>4.2443992316053897E-12</v>
      </c>
      <c r="H744" s="1">
        <v>0.99999999833367803</v>
      </c>
      <c r="I744" s="6">
        <v>4.0609610243869804E-6</v>
      </c>
      <c r="J744" s="4">
        <v>0.99647541383631799</v>
      </c>
    </row>
    <row r="745" spans="1:10" x14ac:dyDescent="0.25">
      <c r="A745" s="5">
        <v>9.6383561643835591</v>
      </c>
      <c r="B745" s="6">
        <v>2.4245015091866599E-15</v>
      </c>
      <c r="C745" s="3">
        <v>0.99999999999841804</v>
      </c>
      <c r="D745" s="6">
        <v>6.0811382432208302E-5</v>
      </c>
      <c r="E745" s="3">
        <v>0.99467925726939699</v>
      </c>
      <c r="F745" s="5">
        <v>7.4770704996577697</v>
      </c>
      <c r="G745" s="2">
        <v>2.1229900953223002E-12</v>
      </c>
      <c r="H745" s="1">
        <v>0.99999999833155495</v>
      </c>
      <c r="I745" s="6">
        <v>2.7074928928790901E-6</v>
      </c>
      <c r="J745" s="4">
        <v>0.99647271588986996</v>
      </c>
    </row>
    <row r="746" spans="1:10" x14ac:dyDescent="0.25">
      <c r="A746" s="5">
        <v>9.6438356164383592</v>
      </c>
      <c r="B746" s="6">
        <v>2.42522148468464E-15</v>
      </c>
      <c r="C746" s="3">
        <v>0.99999999999841505</v>
      </c>
      <c r="D746" s="6">
        <v>3.2072161814623501E-6</v>
      </c>
      <c r="E746" s="3">
        <v>0.99467606712310397</v>
      </c>
      <c r="F746" s="5">
        <v>7.4852840520191704</v>
      </c>
      <c r="G746" s="2">
        <v>2.12365239375762E-12</v>
      </c>
      <c r="H746" s="1">
        <v>0.99999999832943198</v>
      </c>
      <c r="I746" s="6">
        <v>5.4155440627600596E-6</v>
      </c>
      <c r="J746" s="4">
        <v>0.99646731946258205</v>
      </c>
    </row>
    <row r="747" spans="1:10" x14ac:dyDescent="0.25">
      <c r="A747" s="5">
        <v>9.6547945205479504</v>
      </c>
      <c r="B747" s="6">
        <v>4.8535468518143603E-15</v>
      </c>
      <c r="C747" s="3">
        <v>0.99999999999841005</v>
      </c>
      <c r="D747" s="6">
        <v>4.8123306763603003E-6</v>
      </c>
      <c r="E747" s="3">
        <v>0.99467128042446995</v>
      </c>
      <c r="F747" s="5">
        <v>7.49075975359343</v>
      </c>
      <c r="G747" s="2">
        <v>4.2480292237401801E-12</v>
      </c>
      <c r="H747" s="1">
        <v>0.99999999832518405</v>
      </c>
      <c r="I747" s="6">
        <v>5.4170693499959802E-6</v>
      </c>
      <c r="J747" s="4">
        <v>0.99646192154462798</v>
      </c>
    </row>
    <row r="748" spans="1:10" x14ac:dyDescent="0.25">
      <c r="A748" s="5">
        <v>9.6657534246575292</v>
      </c>
      <c r="B748" s="6">
        <v>2.42783911805634E-15</v>
      </c>
      <c r="C748" s="3">
        <v>0.99999999999840805</v>
      </c>
      <c r="D748" s="6">
        <v>8.0250054596900395E-6</v>
      </c>
      <c r="E748" s="3">
        <v>0.99466329821404298</v>
      </c>
      <c r="F748" s="5">
        <v>7.4934976043805603</v>
      </c>
      <c r="G748" s="2">
        <v>2.1248885285998099E-12</v>
      </c>
      <c r="H748" s="1">
        <v>0.99999999832305897</v>
      </c>
      <c r="I748" s="6">
        <v>1.35439365838482E-6</v>
      </c>
      <c r="J748" s="4">
        <v>0.99646057194383397</v>
      </c>
    </row>
    <row r="749" spans="1:10" x14ac:dyDescent="0.25">
      <c r="A749" s="5">
        <v>9.6712328767123292</v>
      </c>
      <c r="B749" s="6">
        <v>2.4287168097467902E-15</v>
      </c>
      <c r="C749" s="3">
        <v>0.99999999999840505</v>
      </c>
      <c r="D749" s="6">
        <v>6.4239385368343796E-6</v>
      </c>
      <c r="E749" s="3">
        <v>0.99465690857867395</v>
      </c>
      <c r="F749" s="5">
        <v>7.5099247091033501</v>
      </c>
      <c r="G749" s="2">
        <v>2.1263090812089E-12</v>
      </c>
      <c r="H749" s="1">
        <v>0.999999998320932</v>
      </c>
      <c r="I749" s="6">
        <v>1.35477257004915E-5</v>
      </c>
      <c r="J749" s="4">
        <v>0.996447072260779</v>
      </c>
    </row>
    <row r="750" spans="1:10" x14ac:dyDescent="0.25">
      <c r="A750" s="5">
        <v>9.6876712328767098</v>
      </c>
      <c r="B750" s="6">
        <v>2.4308812219084998E-15</v>
      </c>
      <c r="C750" s="3">
        <v>0.99999999999840306</v>
      </c>
      <c r="D750" s="6">
        <v>1.12491075445701E-5</v>
      </c>
      <c r="E750" s="3">
        <v>0.994645719639072</v>
      </c>
      <c r="F750" s="5">
        <v>7.5154004106776204</v>
      </c>
      <c r="G750" s="2">
        <v>2.12671147342218E-12</v>
      </c>
      <c r="H750" s="1">
        <v>0.99999999831880604</v>
      </c>
      <c r="I750" s="6">
        <v>6.7769133420495597E-6</v>
      </c>
      <c r="J750" s="4">
        <v>0.99644031944820199</v>
      </c>
    </row>
    <row r="751" spans="1:10" x14ac:dyDescent="0.25">
      <c r="A751" s="5">
        <v>9.6931506849315099</v>
      </c>
      <c r="B751" s="6">
        <v>2.4323854868005002E-15</v>
      </c>
      <c r="C751" s="3">
        <v>0.99999999999840095</v>
      </c>
      <c r="D751" s="6">
        <v>3.2166774862818099E-6</v>
      </c>
      <c r="E751" s="3">
        <v>0.99464252018972499</v>
      </c>
      <c r="F751" s="5">
        <v>7.5208761122518801</v>
      </c>
      <c r="G751" s="2">
        <v>2.1267275234518301E-12</v>
      </c>
      <c r="H751" s="1">
        <v>0.99999999831667896</v>
      </c>
      <c r="I751" s="3">
        <v>0</v>
      </c>
      <c r="J751" s="4">
        <v>0.99644031944820199</v>
      </c>
    </row>
    <row r="752" spans="1:10" x14ac:dyDescent="0.25">
      <c r="A752" s="5">
        <v>9.6986301369862993</v>
      </c>
      <c r="B752" s="6">
        <v>2.43245883237651E-15</v>
      </c>
      <c r="C752" s="3">
        <v>0.99999999999839795</v>
      </c>
      <c r="D752" s="6">
        <v>3.21751118403501E-6</v>
      </c>
      <c r="E752" s="3">
        <v>0.99463931992143995</v>
      </c>
      <c r="F752" s="5">
        <v>7.5318275154004102</v>
      </c>
      <c r="G752" s="2">
        <v>2.1279151823455401E-12</v>
      </c>
      <c r="H752" s="1">
        <v>0.999999998314551</v>
      </c>
      <c r="I752" s="6">
        <v>6.7785394882546703E-6</v>
      </c>
      <c r="J752" s="4">
        <v>0.99643356506104197</v>
      </c>
    </row>
    <row r="753" spans="1:10" x14ac:dyDescent="0.25">
      <c r="A753" s="5">
        <v>9.7123287671232905</v>
      </c>
      <c r="B753" s="6">
        <v>2.4353753254482101E-15</v>
      </c>
      <c r="C753" s="3">
        <v>0.99999999999839595</v>
      </c>
      <c r="D753" s="6">
        <v>2.25384924269177E-5</v>
      </c>
      <c r="E753" s="3">
        <v>0.99461690250328905</v>
      </c>
      <c r="F753" s="5">
        <v>7.5400410677618099</v>
      </c>
      <c r="G753" s="2">
        <v>4.2566538084889602E-12</v>
      </c>
      <c r="H753" s="1">
        <v>0.99999999831029396</v>
      </c>
      <c r="I753" s="6">
        <v>4.06823633881904E-6</v>
      </c>
      <c r="J753" s="4">
        <v>0.99642951134204905</v>
      </c>
    </row>
    <row r="754" spans="1:10" x14ac:dyDescent="0.25">
      <c r="A754" s="5">
        <v>9.7150684931506905</v>
      </c>
      <c r="B754" s="6">
        <v>2.4364062819610399E-15</v>
      </c>
      <c r="C754" s="3">
        <v>0.99999999999839295</v>
      </c>
      <c r="D754" s="6">
        <v>1.6107742301816801E-6</v>
      </c>
      <c r="E754" s="3">
        <v>0.99461530040130397</v>
      </c>
      <c r="F754" s="5">
        <v>7.5455167693360696</v>
      </c>
      <c r="G754" s="2">
        <v>2.12876611209641E-12</v>
      </c>
      <c r="H754" s="1">
        <v>0.99999999830816599</v>
      </c>
      <c r="I754" s="6">
        <v>1.35630956193044E-6</v>
      </c>
      <c r="J754" s="4">
        <v>0.99642815987609101</v>
      </c>
    </row>
    <row r="755" spans="1:10" x14ac:dyDescent="0.25">
      <c r="A755" s="5">
        <v>9.7178082191780799</v>
      </c>
      <c r="B755" s="6">
        <v>2.4368009000590501E-15</v>
      </c>
      <c r="C755" s="3">
        <v>0.99999999999839095</v>
      </c>
      <c r="D755" s="3">
        <v>0</v>
      </c>
      <c r="E755" s="3">
        <v>0.99461530040130397</v>
      </c>
      <c r="F755" s="5">
        <v>7.55099247091034</v>
      </c>
      <c r="G755" s="2">
        <v>4.2586066477709101E-12</v>
      </c>
      <c r="H755" s="1">
        <v>0.99999999830390696</v>
      </c>
      <c r="I755" s="6">
        <v>4.0692606336103897E-6</v>
      </c>
      <c r="J755" s="4">
        <v>0.99642410515845603</v>
      </c>
    </row>
    <row r="756" spans="1:10" x14ac:dyDescent="0.25">
      <c r="A756" s="5">
        <v>9.7205479452054799</v>
      </c>
      <c r="B756" s="6">
        <v>4.8738334811482004E-15</v>
      </c>
      <c r="C756" s="3">
        <v>0.99999999999838596</v>
      </c>
      <c r="D756" s="3">
        <v>0</v>
      </c>
      <c r="E756" s="3">
        <v>0.99461530040130397</v>
      </c>
      <c r="F756" s="5">
        <v>7.5537303216974703</v>
      </c>
      <c r="G756" s="2">
        <v>2.1293741459480899E-12</v>
      </c>
      <c r="H756" s="1">
        <v>0.99999999830177799</v>
      </c>
      <c r="I756" s="3">
        <v>0</v>
      </c>
      <c r="J756" s="4">
        <v>0.99642410515845603</v>
      </c>
    </row>
    <row r="757" spans="1:10" x14ac:dyDescent="0.25">
      <c r="A757" s="5">
        <v>9.7342465753424694</v>
      </c>
      <c r="B757" s="6">
        <v>2.4429265213968E-15</v>
      </c>
      <c r="C757" s="3">
        <v>0.99999999999838396</v>
      </c>
      <c r="D757" s="6">
        <v>1.61280754730946E-5</v>
      </c>
      <c r="E757" s="3">
        <v>0.99459925930002901</v>
      </c>
      <c r="F757" s="5">
        <v>7.57015742642026</v>
      </c>
      <c r="G757" s="2">
        <v>2.1301256927128E-12</v>
      </c>
      <c r="H757" s="1">
        <v>0.99999999829964803</v>
      </c>
      <c r="I757" s="6">
        <v>1.22135635101167E-5</v>
      </c>
      <c r="J757" s="4">
        <v>0.996411935343683</v>
      </c>
    </row>
    <row r="758" spans="1:10" x14ac:dyDescent="0.25">
      <c r="A758" s="5">
        <v>9.7369863013698605</v>
      </c>
      <c r="B758" s="6">
        <v>2.44380815369308E-15</v>
      </c>
      <c r="C758" s="3">
        <v>0.99999999999838096</v>
      </c>
      <c r="D758" s="6">
        <v>4.8438404750168802E-6</v>
      </c>
      <c r="E758" s="3">
        <v>0.99459444163154798</v>
      </c>
      <c r="F758" s="5">
        <v>7.5920602327173201</v>
      </c>
      <c r="G758" s="2">
        <v>2.1317244871409902E-12</v>
      </c>
      <c r="H758" s="1">
        <v>0.99999999829751596</v>
      </c>
      <c r="I758" s="6">
        <v>1.4936131989894401E-5</v>
      </c>
      <c r="J758" s="4">
        <v>0.99639705291464398</v>
      </c>
    </row>
    <row r="759" spans="1:10" x14ac:dyDescent="0.25">
      <c r="A759" s="5">
        <v>9.75342465753425</v>
      </c>
      <c r="B759" s="6">
        <v>2.4470862875293101E-15</v>
      </c>
      <c r="C759" s="3">
        <v>0.99999999999837896</v>
      </c>
      <c r="D759" s="6">
        <v>2.7476490216285299E-5</v>
      </c>
      <c r="E759" s="3">
        <v>0.99456711404253895</v>
      </c>
      <c r="F759" s="5">
        <v>7.6139630390143704</v>
      </c>
      <c r="G759" s="2">
        <v>2.1335256010448999E-12</v>
      </c>
      <c r="H759" s="1">
        <v>0.999999998295382</v>
      </c>
      <c r="I759" s="6">
        <v>1.76639013961997E-5</v>
      </c>
      <c r="J759" s="4">
        <v>0.99637945281079299</v>
      </c>
    </row>
    <row r="760" spans="1:10" x14ac:dyDescent="0.25">
      <c r="A760" s="5">
        <v>9.7589041095890394</v>
      </c>
      <c r="B760" s="6">
        <v>2.4485400488256099E-15</v>
      </c>
      <c r="C760" s="3">
        <v>0.99999999999837597</v>
      </c>
      <c r="D760" s="6">
        <v>8.0889906151427101E-6</v>
      </c>
      <c r="E760" s="3">
        <v>0.99455906903102498</v>
      </c>
      <c r="F760" s="5">
        <v>7.6221765913757702</v>
      </c>
      <c r="G760" s="2">
        <v>2.1342328367535599E-12</v>
      </c>
      <c r="H760" s="1">
        <v>0.99999999829324804</v>
      </c>
      <c r="I760" s="6">
        <v>5.4377974009816804E-6</v>
      </c>
      <c r="J760" s="4">
        <v>0.996374034715926</v>
      </c>
    </row>
    <row r="761" spans="1:10" x14ac:dyDescent="0.25">
      <c r="A761" s="5">
        <v>9.7753424657534307</v>
      </c>
      <c r="B761" s="6">
        <v>2.4514970088938102E-15</v>
      </c>
      <c r="C761" s="3">
        <v>0.99999999999837397</v>
      </c>
      <c r="D761" s="6">
        <v>1.78172840083696E-5</v>
      </c>
      <c r="E761" s="3">
        <v>0.99454134884749201</v>
      </c>
      <c r="F761" s="5">
        <v>7.6413415468856902</v>
      </c>
      <c r="G761" s="2">
        <v>2.1350575576579099E-12</v>
      </c>
      <c r="H761" s="1">
        <v>0.99999999829111297</v>
      </c>
      <c r="I761" s="6">
        <v>1.9039709243007801E-5</v>
      </c>
      <c r="J761" s="4">
        <v>0.99635506422460396</v>
      </c>
    </row>
    <row r="762" spans="1:10" x14ac:dyDescent="0.25">
      <c r="A762" s="5">
        <v>9.7780821917808201</v>
      </c>
      <c r="B762" s="6">
        <v>2.45277287329587E-15</v>
      </c>
      <c r="C762" s="3">
        <v>0.99999999999837097</v>
      </c>
      <c r="D762" s="6">
        <v>1.6211380731608001E-6</v>
      </c>
      <c r="E762" s="3">
        <v>0.99453973655995298</v>
      </c>
      <c r="F762" s="5">
        <v>7.6440793976728303</v>
      </c>
      <c r="G762" s="2">
        <v>2.13538388624863E-12</v>
      </c>
      <c r="H762" s="1">
        <v>0.99999999828897801</v>
      </c>
      <c r="I762" s="6">
        <v>1.3605317119298599E-6</v>
      </c>
      <c r="J762" s="4">
        <v>0.99635370865286499</v>
      </c>
    </row>
    <row r="763" spans="1:10" x14ac:dyDescent="0.25">
      <c r="A763" s="5">
        <v>9.8027397260274007</v>
      </c>
      <c r="B763" s="6">
        <v>2.4593530910683301E-15</v>
      </c>
      <c r="C763" s="3">
        <v>0.99999999999836897</v>
      </c>
      <c r="D763" s="6">
        <v>2.2719939258600601E-5</v>
      </c>
      <c r="E763" s="3">
        <v>0.99451714093423504</v>
      </c>
      <c r="F763" s="5">
        <v>7.6632443531827503</v>
      </c>
      <c r="G763" s="2">
        <v>2.13825526175793E-12</v>
      </c>
      <c r="H763" s="1">
        <v>0.99999999828683905</v>
      </c>
      <c r="I763" s="6">
        <v>2.0420901018044599E-5</v>
      </c>
      <c r="J763" s="4">
        <v>0.99633336242014703</v>
      </c>
    </row>
    <row r="764" spans="1:10" x14ac:dyDescent="0.25">
      <c r="A764" s="5">
        <v>9.8082191780821901</v>
      </c>
      <c r="B764" s="6">
        <v>2.46025407316044E-15</v>
      </c>
      <c r="C764" s="3">
        <v>0.99999999999836597</v>
      </c>
      <c r="D764" s="6">
        <v>9.7472727798716599E-6</v>
      </c>
      <c r="E764" s="3">
        <v>0.99450744715162198</v>
      </c>
      <c r="F764" s="5">
        <v>7.6659822039698797</v>
      </c>
      <c r="G764" s="2">
        <v>2.1384501155874E-12</v>
      </c>
      <c r="H764" s="1">
        <v>0.99999999828470099</v>
      </c>
      <c r="I764" s="6">
        <v>1.36226989316552E-6</v>
      </c>
      <c r="J764" s="4">
        <v>0.99633200514612796</v>
      </c>
    </row>
    <row r="765" spans="1:10" x14ac:dyDescent="0.25">
      <c r="A765" s="5">
        <v>9.8109589041095902</v>
      </c>
      <c r="B765" s="6">
        <v>2.4610537007105098E-15</v>
      </c>
      <c r="C765" s="3">
        <v>0.99999999999836398</v>
      </c>
      <c r="D765" s="6">
        <v>1.62501618691368E-6</v>
      </c>
      <c r="E765" s="3">
        <v>0.994505831062235</v>
      </c>
      <c r="F765" s="5">
        <v>7.6769336071184098</v>
      </c>
      <c r="G765" s="2">
        <v>2.1391254381198101E-12</v>
      </c>
      <c r="H765" s="1">
        <v>0.99999999828256203</v>
      </c>
      <c r="I765" s="6">
        <v>8.1758196548197306E-6</v>
      </c>
      <c r="J765" s="4">
        <v>0.99632385934863699</v>
      </c>
    </row>
    <row r="766" spans="1:10" x14ac:dyDescent="0.25">
      <c r="A766" s="5">
        <v>9.8164383561643795</v>
      </c>
      <c r="B766" s="6">
        <v>2.46254531806022E-15</v>
      </c>
      <c r="C766" s="3">
        <v>0.99999999999836098</v>
      </c>
      <c r="D766" s="6">
        <v>4.8769767172288101E-6</v>
      </c>
      <c r="E766" s="3">
        <v>0.99450098089227901</v>
      </c>
      <c r="F766" s="5">
        <v>7.6878850102669398</v>
      </c>
      <c r="G766" s="2">
        <v>2.13966788466936E-12</v>
      </c>
      <c r="H766" s="1">
        <v>0.99999999828042196</v>
      </c>
      <c r="I766" s="6">
        <v>1.09064548891578E-5</v>
      </c>
      <c r="J766" s="4">
        <v>0.99631299304666698</v>
      </c>
    </row>
    <row r="767" spans="1:10" x14ac:dyDescent="0.25">
      <c r="A767" s="5">
        <v>9.8273972602739708</v>
      </c>
      <c r="B767" s="6">
        <v>2.4634036796306801E-15</v>
      </c>
      <c r="C767" s="3">
        <v>0.99999999999835898</v>
      </c>
      <c r="D767" s="6">
        <v>9.7569704208171401E-6</v>
      </c>
      <c r="E767" s="3">
        <v>0.99449127762296197</v>
      </c>
      <c r="F767" s="5">
        <v>7.7043121149897296</v>
      </c>
      <c r="G767" s="2">
        <v>2.1403627363065399E-12</v>
      </c>
      <c r="H767" s="1">
        <v>0.99999999827828201</v>
      </c>
      <c r="I767" s="6">
        <v>9.5470428345245001E-6</v>
      </c>
      <c r="J767" s="4">
        <v>0.99630348124924994</v>
      </c>
    </row>
    <row r="768" spans="1:10" x14ac:dyDescent="0.25">
      <c r="A768" s="5">
        <v>9.8301369863013708</v>
      </c>
      <c r="B768" s="6">
        <v>2.46427502570502E-15</v>
      </c>
      <c r="C768" s="3">
        <v>0.99999999999835698</v>
      </c>
      <c r="D768" s="6">
        <v>3.2540864257392401E-6</v>
      </c>
      <c r="E768" s="3">
        <v>0.99448804146766101</v>
      </c>
      <c r="F768" s="5">
        <v>7.7070499657768696</v>
      </c>
      <c r="G768" s="2">
        <v>2.1405396615930501E-12</v>
      </c>
      <c r="H768" s="1">
        <v>0.99999999827614094</v>
      </c>
      <c r="I768" s="3">
        <v>0</v>
      </c>
      <c r="J768" s="4">
        <v>0.99630348124924994</v>
      </c>
    </row>
    <row r="769" spans="1:10" x14ac:dyDescent="0.25">
      <c r="A769" s="5">
        <v>9.8410958904109602</v>
      </c>
      <c r="B769" s="6">
        <v>2.46570990797627E-15</v>
      </c>
      <c r="C769" s="3">
        <v>0.99999999999835398</v>
      </c>
      <c r="D769" s="6">
        <v>1.1393818963578499E-5</v>
      </c>
      <c r="E769" s="3">
        <v>0.99447671051550601</v>
      </c>
      <c r="F769" s="5">
        <v>7.7180013689253899</v>
      </c>
      <c r="G769" s="2">
        <v>4.2827951224641396E-12</v>
      </c>
      <c r="H769" s="1">
        <v>0.99999999827185804</v>
      </c>
      <c r="I769" s="6">
        <v>1.22811449958619E-5</v>
      </c>
      <c r="J769" s="4">
        <v>0.99629124557687099</v>
      </c>
    </row>
    <row r="770" spans="1:10" x14ac:dyDescent="0.25">
      <c r="A770" s="5">
        <v>9.8493150684931496</v>
      </c>
      <c r="B770" s="6">
        <v>2.46714846080899E-15</v>
      </c>
      <c r="C770" s="3">
        <v>0.99999999999835198</v>
      </c>
      <c r="D770" s="6">
        <v>4.8860988243288797E-6</v>
      </c>
      <c r="E770" s="3">
        <v>0.99447185141589101</v>
      </c>
      <c r="F770" s="5">
        <v>7.7262149212867897</v>
      </c>
      <c r="G770" s="2">
        <v>2.14247356902006E-12</v>
      </c>
      <c r="H770" s="1">
        <v>0.99999999826971597</v>
      </c>
      <c r="I770" s="6">
        <v>4.0946094390739203E-6</v>
      </c>
      <c r="J770" s="4">
        <v>0.996287166161685</v>
      </c>
    </row>
    <row r="771" spans="1:10" x14ac:dyDescent="0.25">
      <c r="A771" s="5">
        <v>9.8767123287671197</v>
      </c>
      <c r="B771" s="6">
        <v>4.9441350696619203E-15</v>
      </c>
      <c r="C771" s="3">
        <v>0.99999999999834699</v>
      </c>
      <c r="D771" s="6">
        <v>2.9348685299430299E-5</v>
      </c>
      <c r="E771" s="3">
        <v>0.99444266540277304</v>
      </c>
      <c r="F771" s="5">
        <v>7.7371663244353197</v>
      </c>
      <c r="G771" s="2">
        <v>2.1432735535079898E-12</v>
      </c>
      <c r="H771" s="1">
        <v>0.99999999826757302</v>
      </c>
      <c r="I771" s="6">
        <v>5.4609438217174997E-6</v>
      </c>
      <c r="J771" s="4">
        <v>0.99628172550829597</v>
      </c>
    </row>
    <row r="772" spans="1:10" x14ac:dyDescent="0.25">
      <c r="A772" s="5">
        <v>9.8904109589041092</v>
      </c>
      <c r="B772" s="6">
        <v>2.4747241134617001E-15</v>
      </c>
      <c r="C772" s="3">
        <v>0.99999999999834399</v>
      </c>
      <c r="D772" s="6">
        <v>1.79637277244113E-5</v>
      </c>
      <c r="E772" s="3">
        <v>0.99442480166594405</v>
      </c>
      <c r="F772" s="5">
        <v>7.7481177275838498</v>
      </c>
      <c r="G772" s="2">
        <v>2.1438603369509701E-12</v>
      </c>
      <c r="H772" s="1">
        <v>0.99999999826542896</v>
      </c>
      <c r="I772" s="6">
        <v>5.4623128705553297E-6</v>
      </c>
      <c r="J772" s="4">
        <v>0.99627628352066699</v>
      </c>
    </row>
    <row r="773" spans="1:10" x14ac:dyDescent="0.25">
      <c r="A773" s="5">
        <v>9.8986301369863003</v>
      </c>
      <c r="B773" s="6">
        <v>2.4788980055346399E-15</v>
      </c>
      <c r="C773" s="3">
        <v>0.99999999999834199</v>
      </c>
      <c r="D773" s="6">
        <v>1.3077513813517101E-5</v>
      </c>
      <c r="E773" s="3">
        <v>0.99441179714689698</v>
      </c>
      <c r="F773" s="5">
        <v>7.7672826830937698</v>
      </c>
      <c r="G773" s="2">
        <v>4.2907769191330897E-12</v>
      </c>
      <c r="H773" s="1">
        <v>0.99999999826113795</v>
      </c>
      <c r="I773" s="6">
        <v>2.0495243718231499E-5</v>
      </c>
      <c r="J773" s="4">
        <v>0.99625586480466899</v>
      </c>
    </row>
    <row r="774" spans="1:10" x14ac:dyDescent="0.25">
      <c r="A774" s="5">
        <v>9.9452054794520492</v>
      </c>
      <c r="B774" s="6">
        <v>2.4994306683109998E-15</v>
      </c>
      <c r="C774" s="3">
        <v>0.999999999998339</v>
      </c>
      <c r="D774" s="6">
        <v>4.5923126200023299E-5</v>
      </c>
      <c r="E774" s="3">
        <v>0.99436613169700006</v>
      </c>
      <c r="F774" s="5">
        <v>7.7809719370294301</v>
      </c>
      <c r="G774" s="2">
        <v>2.1473165398047399E-12</v>
      </c>
      <c r="H774" s="1">
        <v>0.999999998258991</v>
      </c>
      <c r="I774" s="6">
        <v>1.50401394439681E-5</v>
      </c>
      <c r="J774" s="4">
        <v>0.99624088109022002</v>
      </c>
    </row>
    <row r="775" spans="1:10" x14ac:dyDescent="0.25">
      <c r="A775" s="5">
        <v>9.9698630136986299</v>
      </c>
      <c r="B775" s="6">
        <v>2.50811600502242E-15</v>
      </c>
      <c r="C775" s="3">
        <v>0.999999999998337</v>
      </c>
      <c r="D775" s="6">
        <v>3.4650882125317001E-5</v>
      </c>
      <c r="E775" s="3">
        <v>0.99433167663033395</v>
      </c>
      <c r="F775" s="5">
        <v>7.7864476386036996</v>
      </c>
      <c r="G775" s="2">
        <v>4.2957093805207098E-12</v>
      </c>
      <c r="H775" s="1">
        <v>0.99999999825469499</v>
      </c>
      <c r="I775" s="6">
        <v>5.4726629755896503E-6</v>
      </c>
      <c r="J775" s="4">
        <v>0.99623542901455397</v>
      </c>
    </row>
    <row r="776" spans="1:10" x14ac:dyDescent="0.25">
      <c r="A776" s="5">
        <v>9.97260273972603</v>
      </c>
      <c r="B776" s="6">
        <v>2.50844202363233E-15</v>
      </c>
      <c r="C776" s="3">
        <v>0.999999999998334</v>
      </c>
      <c r="D776" s="6">
        <v>4.9565413860449104E-6</v>
      </c>
      <c r="E776" s="3">
        <v>0.99432674819644096</v>
      </c>
      <c r="F776" s="5">
        <v>7.7919233401779602</v>
      </c>
      <c r="G776" s="2">
        <v>2.14836046712375E-12</v>
      </c>
      <c r="H776" s="1">
        <v>0.99999999825254704</v>
      </c>
      <c r="I776" s="6">
        <v>4.1050044223361E-6</v>
      </c>
      <c r="J776" s="4">
        <v>0.99623133947210596</v>
      </c>
    </row>
    <row r="777" spans="1:10" x14ac:dyDescent="0.25">
      <c r="A777" s="5">
        <v>9.9780821917808193</v>
      </c>
      <c r="B777" s="6">
        <v>2.5103365400188801E-15</v>
      </c>
      <c r="C777" s="3">
        <v>0.999999999998332</v>
      </c>
      <c r="D777" s="6">
        <v>8.2649457541824501E-6</v>
      </c>
      <c r="E777" s="3">
        <v>0.99431853017376604</v>
      </c>
      <c r="F777" s="5">
        <v>7.7973990417522199</v>
      </c>
      <c r="G777" s="2">
        <v>2.1486753403730699E-12</v>
      </c>
      <c r="H777" s="1">
        <v>0.99999999825039798</v>
      </c>
      <c r="I777" s="6">
        <v>2.7371670053353902E-6</v>
      </c>
      <c r="J777" s="4">
        <v>0.99622861262428597</v>
      </c>
    </row>
    <row r="778" spans="1:10" x14ac:dyDescent="0.25">
      <c r="A778" s="5">
        <v>9.9835616438356194</v>
      </c>
      <c r="B778" s="6">
        <v>2.5112269065205098E-15</v>
      </c>
      <c r="C778" s="3">
        <v>0.999999999998329</v>
      </c>
      <c r="D778" s="3">
        <v>0</v>
      </c>
      <c r="E778" s="3">
        <v>0.99431853017376604</v>
      </c>
      <c r="F778" s="5">
        <v>7.8028747433264902</v>
      </c>
      <c r="G778" s="2">
        <v>2.1496209221196501E-12</v>
      </c>
      <c r="H778" s="1">
        <v>0.99999999824824803</v>
      </c>
      <c r="I778" s="6">
        <v>6.8446060895606901E-6</v>
      </c>
      <c r="J778" s="4">
        <v>0.99622179385519305</v>
      </c>
    </row>
    <row r="779" spans="1:10" x14ac:dyDescent="0.25">
      <c r="A779" s="5">
        <v>9.9890410958904106</v>
      </c>
      <c r="B779" s="6">
        <v>2.5115717982630001E-15</v>
      </c>
      <c r="C779" s="3">
        <v>0.999999999998327</v>
      </c>
      <c r="D779" s="6">
        <v>6.6159276525317897E-6</v>
      </c>
      <c r="E779" s="3">
        <v>0.99431195185606802</v>
      </c>
      <c r="F779" s="5">
        <v>7.8165639972621497</v>
      </c>
      <c r="G779" s="2">
        <v>2.1504481995745801E-12</v>
      </c>
      <c r="H779" s="1">
        <v>0.99999999824609798</v>
      </c>
      <c r="I779" s="6">
        <v>1.0956825203107599E-5</v>
      </c>
      <c r="J779" s="4">
        <v>0.99621087848693302</v>
      </c>
    </row>
    <row r="780" spans="1:10" x14ac:dyDescent="0.25">
      <c r="A780" s="5">
        <v>9.9972602739726</v>
      </c>
      <c r="B780" s="6">
        <v>2.51323979258035E-15</v>
      </c>
      <c r="C780" s="3">
        <v>0.99999999999832401</v>
      </c>
      <c r="D780" s="6">
        <v>1.1583198075921E-5</v>
      </c>
      <c r="E780" s="3">
        <v>0.99430043461048401</v>
      </c>
      <c r="F780" s="5">
        <v>7.8357289527720697</v>
      </c>
      <c r="G780" s="2">
        <v>4.3027220305925302E-12</v>
      </c>
      <c r="H780" s="1">
        <v>0.99999999824179497</v>
      </c>
      <c r="I780" s="6">
        <v>9.5920107426681506E-6</v>
      </c>
      <c r="J780" s="4">
        <v>0.996201322867314</v>
      </c>
    </row>
    <row r="781" spans="1:10" x14ac:dyDescent="0.25">
      <c r="A781" s="5">
        <v>10</v>
      </c>
      <c r="B781" s="6">
        <v>2.5139722265040301E-15</v>
      </c>
      <c r="C781" s="3">
        <v>0.99999999999832201</v>
      </c>
      <c r="D781" s="6">
        <v>1.65522168609714E-6</v>
      </c>
      <c r="E781" s="3">
        <v>0.99429878882420397</v>
      </c>
      <c r="F781" s="5">
        <v>7.8466803559205998</v>
      </c>
      <c r="G781" s="2">
        <v>2.15188585299698E-12</v>
      </c>
      <c r="H781" s="1">
        <v>0.99999999823964303</v>
      </c>
      <c r="I781" s="6">
        <v>1.3708374519029401E-5</v>
      </c>
      <c r="J781" s="4">
        <v>0.99618766666008596</v>
      </c>
    </row>
    <row r="782" spans="1:10" x14ac:dyDescent="0.25">
      <c r="A782" s="5">
        <v>10.0438356164384</v>
      </c>
      <c r="B782" s="6">
        <v>2.5195054292643598E-15</v>
      </c>
      <c r="C782" s="3">
        <v>0.99999999999831901</v>
      </c>
      <c r="D782" s="6">
        <v>5.4690000780633797E-5</v>
      </c>
      <c r="E782" s="3">
        <v>0.99424441210961201</v>
      </c>
      <c r="F782" s="5">
        <v>7.8494182067077301</v>
      </c>
      <c r="G782" s="2">
        <v>2.1524853929029802E-12</v>
      </c>
      <c r="H782" s="1">
        <v>0.99999999823749097</v>
      </c>
      <c r="I782" s="6">
        <v>1.37114417519783E-6</v>
      </c>
      <c r="J782" s="4">
        <v>0.99618630074410597</v>
      </c>
    </row>
    <row r="783" spans="1:10" x14ac:dyDescent="0.25">
      <c r="A783" s="5">
        <v>10.063013698630099</v>
      </c>
      <c r="B783" s="6">
        <v>2.52309371686072E-15</v>
      </c>
      <c r="C783" s="3">
        <v>0.99999999999831701</v>
      </c>
      <c r="D783" s="6">
        <v>1.9918704741792499E-5</v>
      </c>
      <c r="E783" s="3">
        <v>0.99422460824596004</v>
      </c>
      <c r="F783" s="5">
        <v>7.8521560574948701</v>
      </c>
      <c r="G783" s="2">
        <v>2.1528239671224298E-12</v>
      </c>
      <c r="H783" s="1">
        <v>0.99999999823533803</v>
      </c>
      <c r="I783" s="6">
        <v>4.1142632002423599E-6</v>
      </c>
      <c r="J783" s="4">
        <v>0.99618220217989895</v>
      </c>
    </row>
    <row r="784" spans="1:10" x14ac:dyDescent="0.25">
      <c r="A784" s="5">
        <v>10.065753424657499</v>
      </c>
      <c r="B784" s="6">
        <v>2.5232467398519299E-15</v>
      </c>
      <c r="C784" s="3">
        <v>0.99999999999831402</v>
      </c>
      <c r="D784" s="6">
        <v>3.3219202825417199E-6</v>
      </c>
      <c r="E784" s="3">
        <v>0.99422130551655397</v>
      </c>
      <c r="F784" s="5">
        <v>7.8631074606433904</v>
      </c>
      <c r="G784" s="2">
        <v>2.1537737045272198E-12</v>
      </c>
      <c r="H784" s="1">
        <v>0.99999999823318397</v>
      </c>
      <c r="I784" s="6">
        <v>8.2306864584761295E-6</v>
      </c>
      <c r="J784" s="4">
        <v>0.99617400295028002</v>
      </c>
    </row>
    <row r="785" spans="1:10" x14ac:dyDescent="0.25">
      <c r="A785" s="5">
        <v>10.073972602739699</v>
      </c>
      <c r="B785" s="6">
        <v>2.5252876029342002E-15</v>
      </c>
      <c r="C785" s="3">
        <v>0.99999999999831202</v>
      </c>
      <c r="D785" s="6">
        <v>8.3084810162626902E-6</v>
      </c>
      <c r="E785" s="3">
        <v>0.99421304508202701</v>
      </c>
      <c r="F785" s="5">
        <v>7.8658453114305296</v>
      </c>
      <c r="G785" s="2">
        <v>4.3094678549902601E-12</v>
      </c>
      <c r="H785" s="1">
        <v>0.99999999822887498</v>
      </c>
      <c r="I785" s="6">
        <v>2.7439909788024201E-6</v>
      </c>
      <c r="J785" s="4">
        <v>0.99617126946155299</v>
      </c>
    </row>
    <row r="786" spans="1:10" x14ac:dyDescent="0.25">
      <c r="A786" s="5">
        <v>10.1095890410959</v>
      </c>
      <c r="B786" s="6">
        <v>2.5322829700145399E-15</v>
      </c>
      <c r="C786" s="3">
        <v>0.99999999999830902</v>
      </c>
      <c r="D786" s="6">
        <v>4.6594014688741198E-5</v>
      </c>
      <c r="E786" s="3">
        <v>0.994166721784004</v>
      </c>
      <c r="F786" s="5">
        <v>7.8685831622176599</v>
      </c>
      <c r="G786" s="2">
        <v>2.15507466635691E-12</v>
      </c>
      <c r="H786" s="1">
        <v>0.99999999822672003</v>
      </c>
      <c r="I786" s="6">
        <v>5.4889675740466001E-6</v>
      </c>
      <c r="J786" s="4">
        <v>0.99616580152476397</v>
      </c>
    </row>
    <row r="787" spans="1:10" x14ac:dyDescent="0.25">
      <c r="A787" s="5">
        <v>10.1123287671233</v>
      </c>
      <c r="B787" s="6">
        <v>2.5328188253378599E-15</v>
      </c>
      <c r="C787" s="3">
        <v>0.99999999999830602</v>
      </c>
      <c r="D787" s="6">
        <v>6.6644201754386903E-6</v>
      </c>
      <c r="E787" s="3">
        <v>0.99416009626132296</v>
      </c>
      <c r="F787" s="5">
        <v>7.8713210130047901</v>
      </c>
      <c r="G787" s="2">
        <v>2.1552268650661002E-12</v>
      </c>
      <c r="H787" s="1">
        <v>0.99999999822456398</v>
      </c>
      <c r="I787" s="6">
        <v>4.1177004709361296E-6</v>
      </c>
      <c r="J787" s="4">
        <v>0.99616169962081902</v>
      </c>
    </row>
    <row r="788" spans="1:10" x14ac:dyDescent="0.25">
      <c r="A788" s="5">
        <v>10.1205479452055</v>
      </c>
      <c r="B788" s="6">
        <v>2.5346805531607802E-15</v>
      </c>
      <c r="C788" s="3">
        <v>0.99999999999830402</v>
      </c>
      <c r="D788" s="6">
        <v>1.16675888077117E-5</v>
      </c>
      <c r="E788" s="3">
        <v>0.99414849687777895</v>
      </c>
      <c r="F788" s="5">
        <v>7.8877481177275799</v>
      </c>
      <c r="G788" s="2">
        <v>2.15560080434377E-12</v>
      </c>
      <c r="H788" s="1">
        <v>0.99999999822240904</v>
      </c>
      <c r="I788" s="6">
        <v>4.11828778055243E-6</v>
      </c>
      <c r="J788" s="4">
        <v>0.99615759714871099</v>
      </c>
    </row>
    <row r="789" spans="1:10" x14ac:dyDescent="0.25">
      <c r="A789" s="5">
        <v>10.1260273972603</v>
      </c>
      <c r="B789" s="6">
        <v>2.5362405625638799E-15</v>
      </c>
      <c r="C789" s="3">
        <v>0.99999999999830103</v>
      </c>
      <c r="D789" s="6">
        <v>6.6700175780018403E-6</v>
      </c>
      <c r="E789" s="3">
        <v>0.99414186591194398</v>
      </c>
      <c r="F789" s="5">
        <v>7.8904859685147199</v>
      </c>
      <c r="G789" s="2">
        <v>2.1556827274550998E-12</v>
      </c>
      <c r="H789" s="1">
        <v>0.99999999822025298</v>
      </c>
      <c r="I789" s="6">
        <v>2.7461408802376799E-6</v>
      </c>
      <c r="J789" s="4">
        <v>0.99615486156336697</v>
      </c>
    </row>
    <row r="790" spans="1:10" x14ac:dyDescent="0.25">
      <c r="A790" s="5">
        <v>10.1424657534247</v>
      </c>
      <c r="B790" s="6">
        <v>2.5383826646208E-15</v>
      </c>
      <c r="C790" s="3">
        <v>0.99999999999829903</v>
      </c>
      <c r="D790" s="6">
        <v>1.8352433546538202E-5</v>
      </c>
      <c r="E790" s="3">
        <v>0.99412362115683295</v>
      </c>
      <c r="F790" s="5">
        <v>7.8932238193018502</v>
      </c>
      <c r="G790" s="2">
        <v>2.1557804898951699E-12</v>
      </c>
      <c r="H790" s="1">
        <v>0.99999999821809704</v>
      </c>
      <c r="I790" s="3">
        <v>0</v>
      </c>
      <c r="J790" s="4">
        <v>0.99615486156336697</v>
      </c>
    </row>
    <row r="791" spans="1:10" x14ac:dyDescent="0.25">
      <c r="A791" s="5">
        <v>10.1479452054795</v>
      </c>
      <c r="B791" s="6">
        <v>2.5388843259929498E-15</v>
      </c>
      <c r="C791" s="3">
        <v>0.99999999999829603</v>
      </c>
      <c r="D791" s="6">
        <v>3.3383234717002502E-6</v>
      </c>
      <c r="E791" s="3">
        <v>0.99412030245615401</v>
      </c>
      <c r="F791" s="5">
        <v>7.8986995208761099</v>
      </c>
      <c r="G791" s="2">
        <v>2.1565590657775599E-12</v>
      </c>
      <c r="H791" s="1">
        <v>0.99999999821594099</v>
      </c>
      <c r="I791" s="6">
        <v>2.7463081576769802E-6</v>
      </c>
      <c r="J791" s="4">
        <v>0.996152125818901</v>
      </c>
    </row>
    <row r="792" spans="1:10" x14ac:dyDescent="0.25">
      <c r="A792" s="5">
        <v>10.156164383561601</v>
      </c>
      <c r="B792" s="6">
        <v>2.5397351354508599E-15</v>
      </c>
      <c r="C792" s="3">
        <v>0.99999999999829403</v>
      </c>
      <c r="D792" s="6">
        <v>6.6785094590309296E-6</v>
      </c>
      <c r="E792" s="3">
        <v>0.99411366323648098</v>
      </c>
      <c r="F792" s="5">
        <v>7.9151266255989103</v>
      </c>
      <c r="G792" s="2">
        <v>2.1579717962028199E-12</v>
      </c>
      <c r="H792" s="1">
        <v>0.99999999821378305</v>
      </c>
      <c r="I792" s="6">
        <v>1.5110315087342999E-5</v>
      </c>
      <c r="J792" s="4">
        <v>0.99613707376012595</v>
      </c>
    </row>
    <row r="793" spans="1:10" x14ac:dyDescent="0.25">
      <c r="A793" s="5">
        <v>10.158904109589001</v>
      </c>
      <c r="B793" s="6">
        <v>2.5398087580031299E-15</v>
      </c>
      <c r="C793" s="3">
        <v>0.99999999999829103</v>
      </c>
      <c r="D793" s="6">
        <v>6.6801399624836699E-6</v>
      </c>
      <c r="E793" s="3">
        <v>0.99410702244025195</v>
      </c>
      <c r="F793" s="5">
        <v>7.9178644763860397</v>
      </c>
      <c r="G793" s="2">
        <v>2.1590005127024798E-12</v>
      </c>
      <c r="H793" s="1">
        <v>0.999999998211624</v>
      </c>
      <c r="I793" s="3">
        <v>0</v>
      </c>
      <c r="J793" s="4">
        <v>0.99613707376012595</v>
      </c>
    </row>
    <row r="794" spans="1:10" x14ac:dyDescent="0.25">
      <c r="A794" s="5">
        <v>10.172602739726001</v>
      </c>
      <c r="B794" s="6">
        <v>2.54353649489874E-15</v>
      </c>
      <c r="C794" s="3">
        <v>0.99999999999828904</v>
      </c>
      <c r="D794" s="6">
        <v>1.6710388768164001E-5</v>
      </c>
      <c r="E794" s="3">
        <v>0.99409041066422499</v>
      </c>
      <c r="F794" s="5">
        <v>7.9288158795345698</v>
      </c>
      <c r="G794" s="2">
        <v>4.3200218056297402E-12</v>
      </c>
      <c r="H794" s="1">
        <v>0.99999999820730401</v>
      </c>
      <c r="I794" s="6">
        <v>5.4971790253394003E-6</v>
      </c>
      <c r="J794" s="4">
        <v>0.99613159783134897</v>
      </c>
    </row>
    <row r="795" spans="1:10" x14ac:dyDescent="0.25">
      <c r="A795" s="5">
        <v>10.183561643835599</v>
      </c>
      <c r="B795" s="6">
        <v>2.5451994374037701E-15</v>
      </c>
      <c r="C795" s="3">
        <v>0.99999999999828604</v>
      </c>
      <c r="D795" s="6">
        <v>1.17063367476387E-5</v>
      </c>
      <c r="E795" s="3">
        <v>0.994078773575234</v>
      </c>
      <c r="F795" s="5">
        <v>7.9342915811088304</v>
      </c>
      <c r="G795" s="2">
        <v>2.1606775794776699E-12</v>
      </c>
      <c r="H795" s="1">
        <v>0.99999999820514296</v>
      </c>
      <c r="I795" s="6">
        <v>2.7491442625131998E-6</v>
      </c>
      <c r="J795" s="4">
        <v>0.99612885932564599</v>
      </c>
    </row>
    <row r="796" spans="1:10" x14ac:dyDescent="0.25">
      <c r="A796" s="5">
        <v>10.197260273972599</v>
      </c>
      <c r="B796" s="6">
        <v>2.5471832132118199E-15</v>
      </c>
      <c r="C796" s="3">
        <v>0.99999999999828404</v>
      </c>
      <c r="D796" s="6">
        <v>2.3426818700921299E-5</v>
      </c>
      <c r="E796" s="3">
        <v>0.99405548574481195</v>
      </c>
      <c r="F796" s="5">
        <v>7.9507186858316201</v>
      </c>
      <c r="G796" s="2">
        <v>2.1625986083913799E-12</v>
      </c>
      <c r="H796" s="1">
        <v>0.99999999820298102</v>
      </c>
      <c r="I796" s="6">
        <v>1.09998321515025E-5</v>
      </c>
      <c r="J796" s="4">
        <v>0.99611790213565599</v>
      </c>
    </row>
    <row r="797" spans="1:10" x14ac:dyDescent="0.25">
      <c r="A797" s="5">
        <v>10.202739726027399</v>
      </c>
      <c r="B797" s="6">
        <v>2.5478360762648402E-15</v>
      </c>
      <c r="C797" s="3">
        <v>0.99999999999828104</v>
      </c>
      <c r="D797" s="6">
        <v>3.3487684073284602E-6</v>
      </c>
      <c r="E797" s="3">
        <v>0.99405215688878001</v>
      </c>
      <c r="F797" s="5">
        <v>7.9534565366187504</v>
      </c>
      <c r="G797" s="2">
        <v>2.1634208466897199E-12</v>
      </c>
      <c r="H797" s="1">
        <v>0.99999999820081698</v>
      </c>
      <c r="I797" s="6">
        <v>4.1269864030435802E-6</v>
      </c>
      <c r="J797" s="4">
        <v>0.99611379117910104</v>
      </c>
    </row>
    <row r="798" spans="1:10" x14ac:dyDescent="0.25">
      <c r="A798" s="5">
        <v>10.208219178082199</v>
      </c>
      <c r="B798" s="6">
        <v>2.54975797350783E-15</v>
      </c>
      <c r="C798" s="3">
        <v>0.99999999999827804</v>
      </c>
      <c r="D798" s="6">
        <v>1.34000201436326E-5</v>
      </c>
      <c r="E798" s="3">
        <v>0.99403883665909998</v>
      </c>
      <c r="F798" s="5">
        <v>7.9616700889801502</v>
      </c>
      <c r="G798" s="2">
        <v>4.3279477099832402E-12</v>
      </c>
      <c r="H798" s="1">
        <v>0.99999999819648899</v>
      </c>
      <c r="I798" s="6">
        <v>4.1277563264550598E-6</v>
      </c>
      <c r="J798" s="4">
        <v>0.996109679472583</v>
      </c>
    </row>
    <row r="799" spans="1:10" x14ac:dyDescent="0.25">
      <c r="A799" s="5">
        <v>10.2246575342466</v>
      </c>
      <c r="B799" s="6">
        <v>2.5528154849364E-15</v>
      </c>
      <c r="C799" s="3">
        <v>0.99999999999827605</v>
      </c>
      <c r="D799" s="6">
        <v>1.5085295577132799E-5</v>
      </c>
      <c r="E799" s="3">
        <v>0.99402384140253797</v>
      </c>
      <c r="F799" s="5">
        <v>7.9644079397672796</v>
      </c>
      <c r="G799" s="2">
        <v>4.3298390981212898E-12</v>
      </c>
      <c r="H799" s="1">
        <v>0.99999999819215901</v>
      </c>
      <c r="I799" s="6">
        <v>2.75258005714854E-6</v>
      </c>
      <c r="J799" s="4">
        <v>0.99610693760471902</v>
      </c>
    </row>
    <row r="800" spans="1:10" x14ac:dyDescent="0.25">
      <c r="A800" s="5">
        <v>10.2465753424658</v>
      </c>
      <c r="B800" s="6">
        <v>2.55570043165306E-15</v>
      </c>
      <c r="C800" s="3">
        <v>0.99999999999827305</v>
      </c>
      <c r="D800" s="6">
        <v>2.68489012201639E-5</v>
      </c>
      <c r="E800" s="3">
        <v>0.99399715331288396</v>
      </c>
      <c r="F800" s="5">
        <v>7.9753593429158096</v>
      </c>
      <c r="G800" s="2">
        <v>2.1666109173652198E-12</v>
      </c>
      <c r="H800" s="1">
        <v>0.99999999818999297</v>
      </c>
      <c r="I800" s="6">
        <v>9.6356832996122299E-6</v>
      </c>
      <c r="J800" s="4">
        <v>0.99609733947997803</v>
      </c>
    </row>
    <row r="801" spans="1:10" x14ac:dyDescent="0.25">
      <c r="A801" s="5">
        <v>10.298630136986301</v>
      </c>
      <c r="B801" s="6">
        <v>2.5615052834992301E-15</v>
      </c>
      <c r="C801" s="3">
        <v>0.99999999999827105</v>
      </c>
      <c r="D801" s="6">
        <v>4.7075183519017398E-5</v>
      </c>
      <c r="E801" s="3">
        <v>0.99395036181584295</v>
      </c>
      <c r="F801" s="5">
        <v>7.9780971937029399</v>
      </c>
      <c r="G801" s="2">
        <v>2.1670048518281701E-12</v>
      </c>
      <c r="H801" s="1">
        <v>0.99999999818782603</v>
      </c>
      <c r="I801" s="6">
        <v>2.7536251095269499E-6</v>
      </c>
      <c r="J801" s="4">
        <v>0.99609459660510902</v>
      </c>
    </row>
    <row r="802" spans="1:10" x14ac:dyDescent="0.25">
      <c r="A802" s="5">
        <v>10.306849315068501</v>
      </c>
      <c r="B802" s="6">
        <v>2.56203709310439E-15</v>
      </c>
      <c r="C802" s="3">
        <v>0.99999999999826805</v>
      </c>
      <c r="D802" s="6">
        <v>8.4169731318934505E-6</v>
      </c>
      <c r="E802" s="3">
        <v>0.99394199579756104</v>
      </c>
      <c r="F802" s="5">
        <v>7.98083504449008</v>
      </c>
      <c r="G802" s="2">
        <v>2.1678386176809999E-12</v>
      </c>
      <c r="H802" s="1">
        <v>0.99999999818565799</v>
      </c>
      <c r="I802" s="6">
        <v>2.7538055559477699E-6</v>
      </c>
      <c r="J802" s="4">
        <v>0.99609185355805097</v>
      </c>
    </row>
    <row r="803" spans="1:10" x14ac:dyDescent="0.25">
      <c r="A803" s="5">
        <v>10.309589041095901</v>
      </c>
      <c r="B803" s="6">
        <v>2.56246718591652E-15</v>
      </c>
      <c r="C803" s="3">
        <v>0.99999999999826605</v>
      </c>
      <c r="D803" s="6">
        <v>3.3674540745798E-6</v>
      </c>
      <c r="E803" s="3">
        <v>0.99393864874917304</v>
      </c>
      <c r="F803" s="5">
        <v>7.9835728952772103</v>
      </c>
      <c r="G803" s="2">
        <v>2.16824245307237E-12</v>
      </c>
      <c r="H803" s="1">
        <v>0.99999999818348995</v>
      </c>
      <c r="I803" s="6">
        <v>5.5083678369843796E-6</v>
      </c>
      <c r="J803" s="4">
        <v>0.99608636673283402</v>
      </c>
    </row>
    <row r="804" spans="1:10" x14ac:dyDescent="0.25">
      <c r="A804" s="5">
        <v>10.326027397260299</v>
      </c>
      <c r="B804" s="6">
        <v>2.5646588424916798E-15</v>
      </c>
      <c r="C804" s="3">
        <v>0.99999999999826295</v>
      </c>
      <c r="D804" s="6">
        <v>2.02167270397418E-5</v>
      </c>
      <c r="E804" s="3">
        <v>0.99391855476593505</v>
      </c>
      <c r="F804" s="5">
        <v>7.98904859685147</v>
      </c>
      <c r="G804" s="2">
        <v>2.16929744179112E-12</v>
      </c>
      <c r="H804" s="1">
        <v>0.99999999818132002</v>
      </c>
      <c r="I804" s="6">
        <v>1.1021828153903E-5</v>
      </c>
      <c r="J804" s="4">
        <v>0.99607538810057605</v>
      </c>
    </row>
    <row r="805" spans="1:10" x14ac:dyDescent="0.25">
      <c r="A805" s="5">
        <v>10.331506849315099</v>
      </c>
      <c r="B805" s="6">
        <v>2.5668015534492599E-15</v>
      </c>
      <c r="C805" s="3">
        <v>0.99999999999826095</v>
      </c>
      <c r="D805" s="6">
        <v>1.01156542350322E-5</v>
      </c>
      <c r="E805" s="3">
        <v>0.99390850068034897</v>
      </c>
      <c r="F805" s="5">
        <v>7.9917864476386002</v>
      </c>
      <c r="G805" s="2">
        <v>2.1696457199881099E-12</v>
      </c>
      <c r="H805" s="1">
        <v>0.99999999817915097</v>
      </c>
      <c r="I805" s="3">
        <v>0</v>
      </c>
      <c r="J805" s="4">
        <v>0.99607538810057605</v>
      </c>
    </row>
    <row r="806" spans="1:10" x14ac:dyDescent="0.25">
      <c r="A806" s="5">
        <v>10.358904109589</v>
      </c>
      <c r="B806" s="6">
        <v>2.5700118999219302E-15</v>
      </c>
      <c r="C806" s="3">
        <v>0.99999999999825795</v>
      </c>
      <c r="D806" s="6">
        <v>2.0246239813782401E-5</v>
      </c>
      <c r="E806" s="3">
        <v>0.99388837797419605</v>
      </c>
      <c r="F806" s="5">
        <v>8</v>
      </c>
      <c r="G806" s="2">
        <v>2.1700947791246998E-12</v>
      </c>
      <c r="H806" s="1">
        <v>0.99999999817698104</v>
      </c>
      <c r="I806" s="6">
        <v>2.7564014644480798E-6</v>
      </c>
      <c r="J806" s="4">
        <v>0.99607264252070105</v>
      </c>
    </row>
    <row r="807" spans="1:10" x14ac:dyDescent="0.25">
      <c r="A807" s="5">
        <v>10.3643835616438</v>
      </c>
      <c r="B807" s="6">
        <v>2.57069074126649E-15</v>
      </c>
      <c r="C807" s="3">
        <v>0.99999999999825495</v>
      </c>
      <c r="D807" s="6">
        <v>1.6879642458890801E-6</v>
      </c>
      <c r="E807" s="3">
        <v>0.99388670032756599</v>
      </c>
      <c r="F807" s="5">
        <v>8.0054757015742606</v>
      </c>
      <c r="G807" s="2">
        <v>2.1707527567734001E-12</v>
      </c>
      <c r="H807" s="1">
        <v>0.99999999817481</v>
      </c>
      <c r="I807" s="6">
        <v>1.3783744272303399E-6</v>
      </c>
      <c r="J807" s="4">
        <v>0.996071269560589</v>
      </c>
    </row>
    <row r="808" spans="1:10" x14ac:dyDescent="0.25">
      <c r="A808" s="5">
        <v>10.3698630136986</v>
      </c>
      <c r="B808" s="6">
        <v>2.5712667758870002E-15</v>
      </c>
      <c r="C808" s="3">
        <v>0.99999999999825295</v>
      </c>
      <c r="D808" s="6">
        <v>5.0646883557690197E-6</v>
      </c>
      <c r="E808" s="3">
        <v>0.99388166661391497</v>
      </c>
      <c r="F808" s="5">
        <v>8.0082135523614006</v>
      </c>
      <c r="G808" s="2">
        <v>2.1712797876626499E-12</v>
      </c>
      <c r="H808" s="1">
        <v>0.99999999817263896</v>
      </c>
      <c r="I808" s="6">
        <v>2.7569297505027398E-6</v>
      </c>
      <c r="J808" s="4">
        <v>0.99606852346585795</v>
      </c>
    </row>
    <row r="809" spans="1:10" x14ac:dyDescent="0.25">
      <c r="A809" s="5">
        <v>10.3780821917808</v>
      </c>
      <c r="B809" s="6">
        <v>2.5730878308912501E-15</v>
      </c>
      <c r="C809" s="3">
        <v>0.99999999999824996</v>
      </c>
      <c r="D809" s="6">
        <v>6.7549989529944202E-6</v>
      </c>
      <c r="E809" s="3">
        <v>0.99387495296697304</v>
      </c>
      <c r="F809" s="5">
        <v>8.01095140314853</v>
      </c>
      <c r="G809" s="2">
        <v>2.1715148614663E-12</v>
      </c>
      <c r="H809" s="1">
        <v>0.99999999817046703</v>
      </c>
      <c r="I809" s="6">
        <v>2.75741754632731E-6</v>
      </c>
      <c r="J809" s="4">
        <v>0.99606577689282105</v>
      </c>
    </row>
    <row r="810" spans="1:10" x14ac:dyDescent="0.25">
      <c r="A810" s="5">
        <v>10.386301369863</v>
      </c>
      <c r="B810" s="6">
        <v>5.1481487398046497E-15</v>
      </c>
      <c r="C810" s="3">
        <v>0.99999999999824496</v>
      </c>
      <c r="D810" s="6">
        <v>5.06782183940652E-6</v>
      </c>
      <c r="E810" s="3">
        <v>0.99386991619854304</v>
      </c>
      <c r="F810" s="5">
        <v>8.0301163586584501</v>
      </c>
      <c r="G810" s="2">
        <v>2.1739737731087901E-12</v>
      </c>
      <c r="H810" s="1">
        <v>0.99999999816829299</v>
      </c>
      <c r="I810" s="6">
        <v>1.6550206732261199E-5</v>
      </c>
      <c r="J810" s="4">
        <v>0.99604929193471003</v>
      </c>
    </row>
    <row r="811" spans="1:10" x14ac:dyDescent="0.25">
      <c r="A811" s="5">
        <v>10.3917808219178</v>
      </c>
      <c r="B811" s="6">
        <v>2.5744592489477599E-15</v>
      </c>
      <c r="C811" s="3">
        <v>0.99999999999824296</v>
      </c>
      <c r="D811" s="3">
        <v>0</v>
      </c>
      <c r="E811" s="3">
        <v>0.99386991619854304</v>
      </c>
      <c r="F811" s="5">
        <v>8.0355920602327195</v>
      </c>
      <c r="G811" s="2">
        <v>2.17436107722531E-12</v>
      </c>
      <c r="H811" s="1">
        <v>0.99999999816611895</v>
      </c>
      <c r="I811" s="6">
        <v>1.37981504135225E-6</v>
      </c>
      <c r="J811" s="4">
        <v>0.99604791757186295</v>
      </c>
    </row>
    <row r="812" spans="1:10" x14ac:dyDescent="0.25">
      <c r="A812" s="5">
        <v>10.3945205479452</v>
      </c>
      <c r="B812" s="6">
        <v>2.57452253743914E-15</v>
      </c>
      <c r="C812" s="3">
        <v>0.99999999999823996</v>
      </c>
      <c r="D812" s="6">
        <v>3.3796421806475998E-6</v>
      </c>
      <c r="E812" s="3">
        <v>0.99386655727952899</v>
      </c>
      <c r="F812" s="5">
        <v>8.0492813141683808</v>
      </c>
      <c r="G812" s="2">
        <v>4.35204380642346E-12</v>
      </c>
      <c r="H812" s="1">
        <v>0.99999999816176699</v>
      </c>
      <c r="I812" s="6">
        <v>9.6651845762742508E-6</v>
      </c>
      <c r="J812" s="4">
        <v>0.99603829063141602</v>
      </c>
    </row>
    <row r="813" spans="1:10" x14ac:dyDescent="0.25">
      <c r="A813" s="5">
        <v>10.4</v>
      </c>
      <c r="B813" s="6">
        <v>2.5750666770342499E-15</v>
      </c>
      <c r="C813" s="3">
        <v>0.99999999999823697</v>
      </c>
      <c r="D813" s="6">
        <v>5.07057572485866E-6</v>
      </c>
      <c r="E813" s="3">
        <v>0.99386151781666598</v>
      </c>
      <c r="F813" s="5">
        <v>8.0657084188911696</v>
      </c>
      <c r="G813" s="2">
        <v>2.1773035168597601E-12</v>
      </c>
      <c r="H813" s="1">
        <v>0.99999999815958895</v>
      </c>
      <c r="I813" s="6">
        <v>1.7962036953409799E-5</v>
      </c>
      <c r="J813" s="4">
        <v>0.99602039991550995</v>
      </c>
    </row>
    <row r="814" spans="1:10" x14ac:dyDescent="0.25">
      <c r="A814" s="5">
        <v>10.4109589041096</v>
      </c>
      <c r="B814" s="6">
        <v>2.57581318619456E-15</v>
      </c>
      <c r="C814" s="3">
        <v>0.99999999999823497</v>
      </c>
      <c r="D814" s="6">
        <v>1.1834525774001201E-5</v>
      </c>
      <c r="E814" s="3">
        <v>0.99384975600651504</v>
      </c>
      <c r="F814" s="5">
        <v>8.0821355236139603</v>
      </c>
      <c r="G814" s="2">
        <v>2.1793689551358199E-12</v>
      </c>
      <c r="H814" s="1">
        <v>0.99999999815741003</v>
      </c>
      <c r="I814" s="6">
        <v>8.29551868999478E-6</v>
      </c>
      <c r="J814" s="4">
        <v>0.99601213744393702</v>
      </c>
    </row>
    <row r="815" spans="1:10" x14ac:dyDescent="0.25">
      <c r="A815" s="5">
        <v>10.421917808219201</v>
      </c>
      <c r="B815" s="6">
        <v>2.5762774740914001E-15</v>
      </c>
      <c r="C815" s="3">
        <v>0.99999999999823197</v>
      </c>
      <c r="D815" s="6">
        <v>1.0146918233686101E-5</v>
      </c>
      <c r="E815" s="3">
        <v>0.99383967154546804</v>
      </c>
      <c r="F815" s="5">
        <v>8.0848733744010897</v>
      </c>
      <c r="G815" s="2">
        <v>2.1798821068070702E-12</v>
      </c>
      <c r="H815" s="1">
        <v>0.99999999815523</v>
      </c>
      <c r="I815" s="6">
        <v>1.38304673492299E-6</v>
      </c>
      <c r="J815" s="4">
        <v>0.99601075991355503</v>
      </c>
    </row>
    <row r="816" spans="1:10" x14ac:dyDescent="0.25">
      <c r="A816" s="5">
        <v>10.4602739726027</v>
      </c>
      <c r="B816" s="6">
        <v>2.6051211894545198E-15</v>
      </c>
      <c r="C816" s="3">
        <v>0.99999999999822997</v>
      </c>
      <c r="D816" s="6">
        <v>2.71108153801136E-5</v>
      </c>
      <c r="E816" s="3">
        <v>0.99381272810684596</v>
      </c>
      <c r="F816" s="5">
        <v>8.0903490759753591</v>
      </c>
      <c r="G816" s="2">
        <v>6.54233069426644E-12</v>
      </c>
      <c r="H816" s="1">
        <v>0.99999999814868801</v>
      </c>
      <c r="I816" s="6">
        <v>6.9160853245296E-6</v>
      </c>
      <c r="J816" s="4">
        <v>0.996003871441976</v>
      </c>
    </row>
    <row r="817" spans="1:10" x14ac:dyDescent="0.25">
      <c r="A817" s="5">
        <v>10.4657534246575</v>
      </c>
      <c r="B817" s="6">
        <v>5.2405801285759503E-15</v>
      </c>
      <c r="C817" s="3">
        <v>0.99999999999822398</v>
      </c>
      <c r="D817" s="6">
        <v>3.4328707516351202E-6</v>
      </c>
      <c r="E817" s="3">
        <v>0.99380931648205495</v>
      </c>
      <c r="F817" s="5">
        <v>8.0930869267624903</v>
      </c>
      <c r="G817" s="2">
        <v>2.18131715480555E-12</v>
      </c>
      <c r="H817" s="1">
        <v>0.99999999814650697</v>
      </c>
      <c r="I817" s="6">
        <v>2.7672705438215899E-6</v>
      </c>
      <c r="J817" s="4">
        <v>0.99600111523361501</v>
      </c>
    </row>
    <row r="818" spans="1:10" x14ac:dyDescent="0.25">
      <c r="A818" s="5">
        <v>10.4739726027397</v>
      </c>
      <c r="B818" s="6">
        <v>2.67243786659573E-15</v>
      </c>
      <c r="C818" s="3">
        <v>0.99999999999822198</v>
      </c>
      <c r="D818" s="6">
        <v>8.7374781567676301E-6</v>
      </c>
      <c r="E818" s="3">
        <v>0.99380063313279599</v>
      </c>
      <c r="F818" s="5">
        <v>8.1013004791238892</v>
      </c>
      <c r="G818" s="2">
        <v>2.18207366691234E-12</v>
      </c>
      <c r="H818" s="1">
        <v>0.99999999814432405</v>
      </c>
      <c r="I818" s="6">
        <v>4.1515522292857199E-6</v>
      </c>
      <c r="J818" s="4">
        <v>0.99599698029154804</v>
      </c>
    </row>
    <row r="819" spans="1:10" x14ac:dyDescent="0.25">
      <c r="A819" s="5">
        <v>10.4767123287671</v>
      </c>
      <c r="B819" s="6">
        <v>2.6896998714375199E-15</v>
      </c>
      <c r="C819" s="3">
        <v>0.99999999999821898</v>
      </c>
      <c r="D819" s="6">
        <v>8.84211341853087E-6</v>
      </c>
      <c r="E819" s="3">
        <v>0.99379184587373104</v>
      </c>
      <c r="F819" s="5">
        <v>8.1095140314852792</v>
      </c>
      <c r="G819" s="2">
        <v>2.18393695777329E-12</v>
      </c>
      <c r="H819" s="1">
        <v>0.99999999814214002</v>
      </c>
      <c r="I819" s="6">
        <v>6.9211592166667701E-6</v>
      </c>
      <c r="J819" s="4">
        <v>0.99599008686172297</v>
      </c>
    </row>
    <row r="820" spans="1:10" x14ac:dyDescent="0.25">
      <c r="A820" s="5">
        <v>10.4821917808219</v>
      </c>
      <c r="B820" s="6">
        <v>2.7145661019189E-15</v>
      </c>
      <c r="C820" s="3">
        <v>0.99999999999821598</v>
      </c>
      <c r="D820" s="6">
        <v>1.78593746633874E-6</v>
      </c>
      <c r="E820" s="3">
        <v>0.99379007102522499</v>
      </c>
      <c r="F820" s="5">
        <v>8.1122518822724192</v>
      </c>
      <c r="G820" s="2">
        <v>2.1840099922021301E-12</v>
      </c>
      <c r="H820" s="1">
        <v>0.99999999813995599</v>
      </c>
      <c r="I820" s="6">
        <v>4.1540062738643799E-6</v>
      </c>
      <c r="J820" s="4">
        <v>0.99598594952124697</v>
      </c>
    </row>
    <row r="821" spans="1:10" x14ac:dyDescent="0.25">
      <c r="A821" s="5">
        <v>10.5095890410959</v>
      </c>
      <c r="B821" s="6">
        <v>2.8212134605546802E-15</v>
      </c>
      <c r="C821" s="3">
        <v>0.99999999999821398</v>
      </c>
      <c r="D821" s="6">
        <v>1.28121333004506E-5</v>
      </c>
      <c r="E821" s="3">
        <v>0.99377733853592698</v>
      </c>
      <c r="F821" s="5">
        <v>8.1259411362080805</v>
      </c>
      <c r="G821" s="2">
        <v>2.1851119393693099E-12</v>
      </c>
      <c r="H821" s="1">
        <v>0.99999999813777096</v>
      </c>
      <c r="I821" s="6">
        <v>8.3103440265451903E-6</v>
      </c>
      <c r="J821" s="4">
        <v>0.995977672569753</v>
      </c>
    </row>
    <row r="822" spans="1:10" x14ac:dyDescent="0.25">
      <c r="A822" s="5">
        <v>10.5123287671233</v>
      </c>
      <c r="B822" s="6">
        <v>2.8262784068711601E-15</v>
      </c>
      <c r="C822" s="3">
        <v>0.99999999999821099</v>
      </c>
      <c r="D822" s="3">
        <v>0</v>
      </c>
      <c r="E822" s="3">
        <v>0.99377733853592698</v>
      </c>
      <c r="F822" s="5">
        <v>8.1286789869952099</v>
      </c>
      <c r="G822" s="2">
        <v>2.1851926034933301E-12</v>
      </c>
      <c r="H822" s="1">
        <v>0.99999999813558604</v>
      </c>
      <c r="I822" s="3">
        <v>0</v>
      </c>
      <c r="J822" s="4">
        <v>0.995977672569753</v>
      </c>
    </row>
    <row r="823" spans="1:10" x14ac:dyDescent="0.25">
      <c r="A823" s="5">
        <v>10.5260273972603</v>
      </c>
      <c r="B823" s="6">
        <v>2.8448679268607801E-15</v>
      </c>
      <c r="C823" s="3">
        <v>0.99999999999820799</v>
      </c>
      <c r="D823" s="6">
        <v>2.4281294372324399E-5</v>
      </c>
      <c r="E823" s="3">
        <v>0.99375320862878402</v>
      </c>
      <c r="F823" s="5">
        <v>8.1451060917180005</v>
      </c>
      <c r="G823" s="2">
        <v>2.1863822625767601E-12</v>
      </c>
      <c r="H823" s="1">
        <v>0.99999999813340001</v>
      </c>
      <c r="I823" s="6">
        <v>5.5422083129648397E-6</v>
      </c>
      <c r="J823" s="4">
        <v>0.99597215266931305</v>
      </c>
    </row>
    <row r="824" spans="1:10" x14ac:dyDescent="0.25">
      <c r="A824" s="5">
        <v>10.5397260273973</v>
      </c>
      <c r="B824" s="6">
        <v>2.8645936665178402E-15</v>
      </c>
      <c r="C824" s="3">
        <v>0.99999999999820499</v>
      </c>
      <c r="D824" s="6">
        <v>7.5200019326194401E-6</v>
      </c>
      <c r="E824" s="3">
        <v>0.99374573563083302</v>
      </c>
      <c r="F824" s="5">
        <v>8.1478439425051299</v>
      </c>
      <c r="G824" s="2">
        <v>2.1867405204383901E-12</v>
      </c>
      <c r="H824" s="1">
        <v>0.99999999813121299</v>
      </c>
      <c r="I824" s="6">
        <v>2.7716990125357198E-6</v>
      </c>
      <c r="J824" s="4">
        <v>0.99596939213810698</v>
      </c>
    </row>
    <row r="825" spans="1:10" x14ac:dyDescent="0.25">
      <c r="A825" s="5">
        <v>10.5479452054795</v>
      </c>
      <c r="B825" s="6">
        <v>5.7405545314707402E-15</v>
      </c>
      <c r="C825" s="3">
        <v>0.999999999998199</v>
      </c>
      <c r="D825" s="6">
        <v>9.42359614054117E-6</v>
      </c>
      <c r="E825" s="3">
        <v>0.99373637101647805</v>
      </c>
      <c r="F825" s="5">
        <v>8.1615331964407893</v>
      </c>
      <c r="G825" s="2">
        <v>2.1877536196067799E-12</v>
      </c>
      <c r="H825" s="1">
        <v>0.99999999812902496</v>
      </c>
      <c r="I825" s="6">
        <v>1.3863388164800899E-5</v>
      </c>
      <c r="J825" s="4">
        <v>0.99595558472353196</v>
      </c>
    </row>
    <row r="826" spans="1:10" x14ac:dyDescent="0.25">
      <c r="A826" s="5">
        <v>10.550684931506799</v>
      </c>
      <c r="B826" s="6">
        <v>2.87214937594513E-15</v>
      </c>
      <c r="C826" s="3">
        <v>0.999999999998196</v>
      </c>
      <c r="D826" s="3">
        <v>0</v>
      </c>
      <c r="E826" s="3">
        <v>0.99373637101647805</v>
      </c>
      <c r="F826" s="5">
        <v>8.1642710472279294</v>
      </c>
      <c r="G826" s="2">
        <v>4.3765209771953399E-12</v>
      </c>
      <c r="H826" s="1">
        <v>0.99999999812464901</v>
      </c>
      <c r="I826" s="6">
        <v>4.1605944323041803E-6</v>
      </c>
      <c r="J826" s="4">
        <v>0.99595144096489197</v>
      </c>
    </row>
    <row r="827" spans="1:10" x14ac:dyDescent="0.25">
      <c r="A827" s="5">
        <v>10.580821917808199</v>
      </c>
      <c r="B827" s="6">
        <v>5.8100582074629302E-15</v>
      </c>
      <c r="C827" s="3">
        <v>0.999999999998191</v>
      </c>
      <c r="D827" s="6">
        <v>2.8585588891441099E-5</v>
      </c>
      <c r="E827" s="3">
        <v>0.99370796488311497</v>
      </c>
      <c r="F827" s="5">
        <v>8.16974674880219</v>
      </c>
      <c r="G827" s="2">
        <v>2.1889411024963099E-12</v>
      </c>
      <c r="H827" s="1">
        <v>0.99999999812245999</v>
      </c>
      <c r="I827" s="6">
        <v>2.7745302336916801E-6</v>
      </c>
      <c r="J827" s="4">
        <v>0.99594867767134099</v>
      </c>
    </row>
    <row r="828" spans="1:10" x14ac:dyDescent="0.25">
      <c r="A828" s="5">
        <v>10.6438356164384</v>
      </c>
      <c r="B828" s="6">
        <v>2.9445342510063899E-15</v>
      </c>
      <c r="C828" s="3">
        <v>0.99999999999818801</v>
      </c>
      <c r="D828" s="6">
        <v>6.9308519989846898E-5</v>
      </c>
      <c r="E828" s="3">
        <v>0.99363909484143398</v>
      </c>
      <c r="F828" s="5">
        <v>8.1724845995893194</v>
      </c>
      <c r="G828" s="2">
        <v>2.18937247769323E-12</v>
      </c>
      <c r="H828" s="1">
        <v>0.99999999812026996</v>
      </c>
      <c r="I828" s="6">
        <v>2.77481637756243E-6</v>
      </c>
      <c r="J828" s="4">
        <v>0.99594591410047295</v>
      </c>
    </row>
    <row r="829" spans="1:10" x14ac:dyDescent="0.25">
      <c r="A829" s="5">
        <v>10.6465753424658</v>
      </c>
      <c r="B829" s="6">
        <v>2.9454202093918502E-15</v>
      </c>
      <c r="C829" s="3">
        <v>0.99999999999818501</v>
      </c>
      <c r="D829" s="6">
        <v>1.9367176629300798E-6</v>
      </c>
      <c r="E829" s="3">
        <v>0.99363717044491195</v>
      </c>
      <c r="F829" s="5">
        <v>8.1752224503764506</v>
      </c>
      <c r="G829" s="2">
        <v>2.1896997850999998E-12</v>
      </c>
      <c r="H829" s="1">
        <v>0.99999999811808105</v>
      </c>
      <c r="I829" s="3">
        <v>0</v>
      </c>
      <c r="J829" s="4">
        <v>0.99594591410047295</v>
      </c>
    </row>
    <row r="830" spans="1:10" x14ac:dyDescent="0.25">
      <c r="A830" s="5">
        <v>10.6493150684932</v>
      </c>
      <c r="B830" s="6">
        <v>5.8933753964166297E-15</v>
      </c>
      <c r="C830" s="3">
        <v>0.99999999999817901</v>
      </c>
      <c r="D830" s="6">
        <v>5.8124020973059804E-6</v>
      </c>
      <c r="E830" s="3">
        <v>0.99363139504292297</v>
      </c>
      <c r="F830" s="5">
        <v>8.18069815195072</v>
      </c>
      <c r="G830" s="2">
        <v>2.19061165865801E-12</v>
      </c>
      <c r="H830" s="1">
        <v>0.99999999811589002</v>
      </c>
      <c r="I830" s="6">
        <v>5.5508866645577496E-6</v>
      </c>
      <c r="J830" s="4">
        <v>0.99594038573292398</v>
      </c>
    </row>
    <row r="831" spans="1:10" x14ac:dyDescent="0.25">
      <c r="A831" s="5">
        <v>10.663013698630101</v>
      </c>
      <c r="B831" s="6">
        <v>2.95249307661574E-15</v>
      </c>
      <c r="C831" s="3">
        <v>0.99999999999817601</v>
      </c>
      <c r="D831" s="6">
        <v>1.16375197348221E-5</v>
      </c>
      <c r="E831" s="3">
        <v>0.99361983170523904</v>
      </c>
      <c r="F831" s="5">
        <v>8.1834360027378494</v>
      </c>
      <c r="G831" s="2">
        <v>2.19093092881482E-12</v>
      </c>
      <c r="H831" s="1">
        <v>0.999999998113699</v>
      </c>
      <c r="I831" s="6">
        <v>1.38784858390653E-6</v>
      </c>
      <c r="J831" s="4">
        <v>0.99593900351942899</v>
      </c>
    </row>
    <row r="832" spans="1:10" x14ac:dyDescent="0.25">
      <c r="A832" s="5">
        <v>10.668493150684901</v>
      </c>
      <c r="B832" s="6">
        <v>2.9538297447817902E-15</v>
      </c>
      <c r="C832" s="3">
        <v>0.99999999999817302</v>
      </c>
      <c r="D832" s="6">
        <v>3.8838072716727803E-6</v>
      </c>
      <c r="E832" s="3">
        <v>0.99361597268480495</v>
      </c>
      <c r="F832" s="5">
        <v>8.1861738535249806</v>
      </c>
      <c r="G832" s="2">
        <v>2.1911948968708598E-12</v>
      </c>
      <c r="H832" s="1">
        <v>0.99999999811150797</v>
      </c>
      <c r="I832" s="6">
        <v>4.1639994858089597E-6</v>
      </c>
      <c r="J832" s="4">
        <v>0.99593485643856405</v>
      </c>
    </row>
    <row r="833" spans="1:10" x14ac:dyDescent="0.25">
      <c r="A833" s="5">
        <v>10.687671232876699</v>
      </c>
      <c r="B833" s="6">
        <v>2.9606114212980899E-15</v>
      </c>
      <c r="C833" s="3">
        <v>0.99999999999817002</v>
      </c>
      <c r="D833" s="6">
        <v>2.5273748397313001E-5</v>
      </c>
      <c r="E833" s="3">
        <v>0.99359086060204704</v>
      </c>
      <c r="F833" s="5">
        <v>8.1916495550992501</v>
      </c>
      <c r="G833" s="2">
        <v>2.19184332865864E-12</v>
      </c>
      <c r="H833" s="1">
        <v>0.99999999810931595</v>
      </c>
      <c r="I833" s="6">
        <v>2.77627092770075E-6</v>
      </c>
      <c r="J833" s="4">
        <v>0.99593209145741501</v>
      </c>
    </row>
    <row r="834" spans="1:10" x14ac:dyDescent="0.25">
      <c r="A834" s="5">
        <v>10.698630136986299</v>
      </c>
      <c r="B834" s="6">
        <v>2.9625120660032699E-15</v>
      </c>
      <c r="C834" s="3">
        <v>0.99999999999816702</v>
      </c>
      <c r="D834" s="6">
        <v>1.16803180426183E-5</v>
      </c>
      <c r="E834" s="3">
        <v>0.99357925521256896</v>
      </c>
      <c r="F834" s="5">
        <v>8.2162902121834396</v>
      </c>
      <c r="G834" s="2">
        <v>2.19333977388807E-12</v>
      </c>
      <c r="H834" s="1">
        <v>0.99999999810712303</v>
      </c>
      <c r="I834" s="6">
        <v>1.5275281593834502E-5</v>
      </c>
      <c r="J834" s="4">
        <v>0.99591687843046095</v>
      </c>
    </row>
    <row r="835" spans="1:10" x14ac:dyDescent="0.25">
      <c r="A835" s="5">
        <v>10.709589041095899</v>
      </c>
      <c r="B835" s="6">
        <v>2.96746400904006E-15</v>
      </c>
      <c r="C835" s="3">
        <v>0.99999999999816402</v>
      </c>
      <c r="D835" s="6">
        <v>1.5596291924617801E-5</v>
      </c>
      <c r="E835" s="3">
        <v>0.99356375918129503</v>
      </c>
      <c r="F835" s="5">
        <v>8.2190280629705708</v>
      </c>
      <c r="G835" s="2">
        <v>2.19433503303837E-12</v>
      </c>
      <c r="H835" s="1">
        <v>0.99999999810492801</v>
      </c>
      <c r="I835" s="6">
        <v>1.3896756821925701E-6</v>
      </c>
      <c r="J835" s="4">
        <v>0.99591549442995597</v>
      </c>
    </row>
    <row r="836" spans="1:10" x14ac:dyDescent="0.25">
      <c r="A836" s="5">
        <v>10.715068493150699</v>
      </c>
      <c r="B836" s="6">
        <v>2.96884498196261E-15</v>
      </c>
      <c r="C836" s="3">
        <v>0.99999999999816103</v>
      </c>
      <c r="D836" s="6">
        <v>7.8017620226923292E-6</v>
      </c>
      <c r="E836" s="3">
        <v>0.99355600766352903</v>
      </c>
      <c r="F836" s="5">
        <v>8.2217659137577002</v>
      </c>
      <c r="G836" s="2">
        <v>4.3897871957256997E-12</v>
      </c>
      <c r="H836" s="1">
        <v>0.99999999810053897</v>
      </c>
      <c r="I836" s="6">
        <v>4.1692609449280396E-6</v>
      </c>
      <c r="J836" s="4">
        <v>0.99591134220703603</v>
      </c>
    </row>
    <row r="837" spans="1:10" x14ac:dyDescent="0.25">
      <c r="A837" s="5">
        <v>10.7287671232877</v>
      </c>
      <c r="B837" s="6">
        <v>5.94838032915619E-15</v>
      </c>
      <c r="C837" s="3">
        <v>0.99999999999815503</v>
      </c>
      <c r="D837" s="6">
        <v>7.81021387084423E-6</v>
      </c>
      <c r="E837" s="3">
        <v>0.99354824780892004</v>
      </c>
      <c r="F837" s="5">
        <v>8.2464065708418897</v>
      </c>
      <c r="G837" s="2">
        <v>2.19716041279995E-12</v>
      </c>
      <c r="H837" s="1">
        <v>0.99999999809834195</v>
      </c>
      <c r="I837" s="6">
        <v>1.9464666235331899E-5</v>
      </c>
      <c r="J837" s="4">
        <v>0.99589195731382096</v>
      </c>
    </row>
    <row r="838" spans="1:10" x14ac:dyDescent="0.25">
      <c r="A838" s="5">
        <v>10.7342465753425</v>
      </c>
      <c r="B838" s="6">
        <v>2.97546977933304E-15</v>
      </c>
      <c r="C838" s="3">
        <v>0.99999999999815203</v>
      </c>
      <c r="D838" s="6">
        <v>3.9093460856157499E-6</v>
      </c>
      <c r="E838" s="3">
        <v>0.99354436369255805</v>
      </c>
      <c r="F838" s="5">
        <v>8.2546201232032796</v>
      </c>
      <c r="G838" s="2">
        <v>2.1978515212314601E-12</v>
      </c>
      <c r="H838" s="1">
        <v>0.99999999809614404</v>
      </c>
      <c r="I838" s="6">
        <v>8.3462948843255094E-6</v>
      </c>
      <c r="J838" s="4">
        <v>0.99588364534055895</v>
      </c>
    </row>
    <row r="839" spans="1:10" x14ac:dyDescent="0.25">
      <c r="A839" s="5">
        <v>10.7397260273973</v>
      </c>
      <c r="B839" s="6">
        <v>2.9798492427557E-15</v>
      </c>
      <c r="C839" s="3">
        <v>0.99999999999814904</v>
      </c>
      <c r="D839" s="6">
        <v>7.8283093326329492E-6</v>
      </c>
      <c r="E839" s="3">
        <v>0.99353658595038696</v>
      </c>
      <c r="F839" s="5">
        <v>8.2573579739904197</v>
      </c>
      <c r="G839" s="2">
        <v>2.1983740793382101E-12</v>
      </c>
      <c r="H839" s="1">
        <v>0.99999999809394502</v>
      </c>
      <c r="I839" s="6">
        <v>1.39135043038252E-6</v>
      </c>
      <c r="J839" s="4">
        <v>0.99588225971838495</v>
      </c>
    </row>
    <row r="840" spans="1:10" x14ac:dyDescent="0.25">
      <c r="A840" s="5">
        <v>10.7452054794521</v>
      </c>
      <c r="B840" s="6">
        <v>2.9830871185811002E-15</v>
      </c>
      <c r="C840" s="3">
        <v>0.99999999999814604</v>
      </c>
      <c r="D840" s="6">
        <v>5.8785813838290596E-6</v>
      </c>
      <c r="E840" s="3">
        <v>0.99353074538187602</v>
      </c>
      <c r="F840" s="5">
        <v>8.2792607802874691</v>
      </c>
      <c r="G840" s="2">
        <v>4.4019716768129697E-12</v>
      </c>
      <c r="H840" s="1">
        <v>0.99999999808954299</v>
      </c>
      <c r="I840" s="6">
        <v>2.2273903251436901E-5</v>
      </c>
      <c r="J840" s="4">
        <v>0.99586007778032204</v>
      </c>
    </row>
    <row r="841" spans="1:10" x14ac:dyDescent="0.25">
      <c r="A841" s="5">
        <v>10.7561643835616</v>
      </c>
      <c r="B841" s="6">
        <v>2.9865545397483502E-15</v>
      </c>
      <c r="C841" s="3">
        <v>0.99999999999814304</v>
      </c>
      <c r="D841" s="6">
        <v>1.1768254099094699E-5</v>
      </c>
      <c r="E841" s="3">
        <v>0.99351905332840695</v>
      </c>
      <c r="F841" s="5">
        <v>8.2956878850102704</v>
      </c>
      <c r="G841" s="2">
        <v>2.2032456390728498E-12</v>
      </c>
      <c r="H841" s="1">
        <v>0.99999999808733997</v>
      </c>
      <c r="I841" s="6">
        <v>1.8111652457775599E-5</v>
      </c>
      <c r="J841" s="4">
        <v>0.99584204127203302</v>
      </c>
    </row>
    <row r="842" spans="1:10" x14ac:dyDescent="0.25">
      <c r="A842" s="5">
        <v>10.7671232876712</v>
      </c>
      <c r="B842" s="6">
        <v>2.9909973811857001E-15</v>
      </c>
      <c r="C842" s="3">
        <v>0.99999999999814004</v>
      </c>
      <c r="D842" s="6">
        <v>1.5714254422223699E-5</v>
      </c>
      <c r="E842" s="3">
        <v>0.99350344103989696</v>
      </c>
      <c r="F842" s="5">
        <v>8.2984257357973998</v>
      </c>
      <c r="G842" s="2">
        <v>6.6106178998117E-12</v>
      </c>
      <c r="H842" s="1">
        <v>0.99999999808072904</v>
      </c>
      <c r="I842" s="6">
        <v>1.3936380668291101E-6</v>
      </c>
      <c r="J842" s="4">
        <v>0.99584065342962202</v>
      </c>
    </row>
    <row r="843" spans="1:10" x14ac:dyDescent="0.25">
      <c r="A843" s="5">
        <v>10.8</v>
      </c>
      <c r="B843" s="6">
        <v>6.0038989578974299E-15</v>
      </c>
      <c r="C843" s="3">
        <v>0.99999999999813405</v>
      </c>
      <c r="D843" s="6">
        <v>3.7413617258307898E-5</v>
      </c>
      <c r="E843" s="3">
        <v>0.993466271177743</v>
      </c>
      <c r="F843" s="5">
        <v>8.3011635865845292</v>
      </c>
      <c r="G843" s="2">
        <v>2.2038111718858701E-12</v>
      </c>
      <c r="H843" s="1">
        <v>0.99999999807852602</v>
      </c>
      <c r="I843" s="6">
        <v>2.7877486211622099E-6</v>
      </c>
      <c r="J843" s="4">
        <v>0.99583787728008399</v>
      </c>
    </row>
    <row r="844" spans="1:10" x14ac:dyDescent="0.25">
      <c r="A844" s="5">
        <v>10.805479452054801</v>
      </c>
      <c r="B844" s="6">
        <v>3.00389009378446E-15</v>
      </c>
      <c r="C844" s="3">
        <v>0.99999999999813105</v>
      </c>
      <c r="D844" s="6">
        <v>3.9475257627985496E-6</v>
      </c>
      <c r="E844" s="3">
        <v>0.99346234945178402</v>
      </c>
      <c r="F844" s="5">
        <v>8.3039014373716604</v>
      </c>
      <c r="G844" s="2">
        <v>4.4081279068671599E-12</v>
      </c>
      <c r="H844" s="1">
        <v>0.99999999807411799</v>
      </c>
      <c r="I844" s="6">
        <v>4.1821686035522698E-6</v>
      </c>
      <c r="J844" s="4">
        <v>0.99583371252688802</v>
      </c>
    </row>
    <row r="845" spans="1:10" x14ac:dyDescent="0.25">
      <c r="A845" s="5">
        <v>10.816438356164401</v>
      </c>
      <c r="B845" s="6">
        <v>3.0088297623030799E-15</v>
      </c>
      <c r="C845" s="3">
        <v>0.99999999999812805</v>
      </c>
      <c r="D845" s="6">
        <v>1.9752739140670199E-5</v>
      </c>
      <c r="E845" s="3">
        <v>0.99344272604295802</v>
      </c>
      <c r="F845" s="5">
        <v>8.3093771389459299</v>
      </c>
      <c r="G845" s="2">
        <v>2.2050166119421199E-12</v>
      </c>
      <c r="H845" s="1">
        <v>0.99999999807191298</v>
      </c>
      <c r="I845" s="6">
        <v>2.7883900587726999E-6</v>
      </c>
      <c r="J845" s="4">
        <v>0.99583093575793502</v>
      </c>
    </row>
    <row r="846" spans="1:10" x14ac:dyDescent="0.25">
      <c r="A846" s="5">
        <v>10.832876712328799</v>
      </c>
      <c r="B846" s="6">
        <v>3.01292665110509E-15</v>
      </c>
      <c r="C846" s="3">
        <v>0.99999999999812506</v>
      </c>
      <c r="D846" s="6">
        <v>5.9340963766418799E-6</v>
      </c>
      <c r="E846" s="3">
        <v>0.993436830875568</v>
      </c>
      <c r="F846" s="5">
        <v>8.3121149897330593</v>
      </c>
      <c r="G846" s="2">
        <v>4.4132365889817199E-12</v>
      </c>
      <c r="H846" s="1">
        <v>0.99999999806749895</v>
      </c>
      <c r="I846" s="6">
        <v>1.39433112701214E-6</v>
      </c>
      <c r="J846" s="4">
        <v>0.99582954724083195</v>
      </c>
    </row>
    <row r="847" spans="1:10" x14ac:dyDescent="0.25">
      <c r="A847" s="5">
        <v>10.838356164383599</v>
      </c>
      <c r="B847" s="6">
        <v>6.0310750074360801E-15</v>
      </c>
      <c r="C847" s="3">
        <v>0.99999999999811895</v>
      </c>
      <c r="D847" s="6">
        <v>3.9590943675107604E-6</v>
      </c>
      <c r="E847" s="3">
        <v>0.99343289777319199</v>
      </c>
      <c r="F847" s="5">
        <v>8.3148528405201905</v>
      </c>
      <c r="G847" s="2">
        <v>2.2069672245754498E-12</v>
      </c>
      <c r="H847" s="1">
        <v>0.99999999806529205</v>
      </c>
      <c r="I847" s="6">
        <v>2.7891736097788999E-6</v>
      </c>
      <c r="J847" s="4">
        <v>0.99582676970321204</v>
      </c>
    </row>
    <row r="848" spans="1:10" x14ac:dyDescent="0.25">
      <c r="A848" s="5">
        <v>10.8520547945205</v>
      </c>
      <c r="B848" s="6">
        <v>3.0205949991940499E-15</v>
      </c>
      <c r="C848" s="3">
        <v>0.99999999999811595</v>
      </c>
      <c r="D848" s="6">
        <v>2.17892990307476E-5</v>
      </c>
      <c r="E848" s="3">
        <v>0.99341125180254197</v>
      </c>
      <c r="F848" s="5">
        <v>8.3312799452429793</v>
      </c>
      <c r="G848" s="2">
        <v>2.2079314027128401E-12</v>
      </c>
      <c r="H848" s="1">
        <v>0.99999999806308404</v>
      </c>
      <c r="I848" s="6">
        <v>1.5347729878335499E-5</v>
      </c>
      <c r="J848" s="4">
        <v>0.99581148614022996</v>
      </c>
    </row>
    <row r="849" spans="1:10" x14ac:dyDescent="0.25">
      <c r="A849" s="5">
        <v>10.9095890410959</v>
      </c>
      <c r="B849" s="6">
        <v>3.0345034670948301E-15</v>
      </c>
      <c r="C849" s="3">
        <v>0.99999999999811295</v>
      </c>
      <c r="D849" s="6">
        <v>8.3396333596171004E-5</v>
      </c>
      <c r="E849" s="3">
        <v>0.99332840840085401</v>
      </c>
      <c r="F849" s="5">
        <v>8.3340177960301194</v>
      </c>
      <c r="G849" s="2">
        <v>6.6242782226491801E-12</v>
      </c>
      <c r="H849" s="1">
        <v>0.99999999805646</v>
      </c>
      <c r="I849" s="3">
        <v>0</v>
      </c>
      <c r="J849" s="4">
        <v>0.99581148614022996</v>
      </c>
    </row>
    <row r="850" spans="1:10" x14ac:dyDescent="0.25">
      <c r="A850" s="5">
        <v>10.920547945205501</v>
      </c>
      <c r="B850" s="6">
        <v>3.0397956506256099E-15</v>
      </c>
      <c r="C850" s="3">
        <v>0.99999999999810996</v>
      </c>
      <c r="D850" s="6">
        <v>1.19488067408993E-5</v>
      </c>
      <c r="E850" s="3">
        <v>0.99331653938258202</v>
      </c>
      <c r="F850" s="5">
        <v>8.3367556468172506</v>
      </c>
      <c r="G850" s="2">
        <v>2.2083194198664902E-12</v>
      </c>
      <c r="H850" s="1">
        <v>0.99999999805425199</v>
      </c>
      <c r="I850" s="6">
        <v>2.79167723426024E-6</v>
      </c>
      <c r="J850" s="4">
        <v>0.99580870615985495</v>
      </c>
    </row>
    <row r="851" spans="1:10" x14ac:dyDescent="0.25">
      <c r="A851" s="5">
        <v>10.923287671232901</v>
      </c>
      <c r="B851" s="6">
        <v>3.0408515556105202E-15</v>
      </c>
      <c r="C851" s="3">
        <v>0.99999999999810696</v>
      </c>
      <c r="D851" s="6">
        <v>1.9932252242945602E-6</v>
      </c>
      <c r="E851" s="3">
        <v>0.99331455948097402</v>
      </c>
      <c r="F851" s="5">
        <v>8.3559206023271706</v>
      </c>
      <c r="G851" s="2">
        <v>2.2095785457163199E-12</v>
      </c>
      <c r="H851" s="1">
        <v>0.99999999805204198</v>
      </c>
      <c r="I851" s="6">
        <v>1.3962875064907901E-5</v>
      </c>
      <c r="J851" s="4">
        <v>0.99579480190437397</v>
      </c>
    </row>
    <row r="852" spans="1:10" x14ac:dyDescent="0.25">
      <c r="A852" s="5">
        <v>10.942465753424701</v>
      </c>
      <c r="B852" s="6">
        <v>3.06093526545551E-15</v>
      </c>
      <c r="C852" s="3">
        <v>0.99999999999810396</v>
      </c>
      <c r="D852" s="6">
        <v>2.4014213752491599E-5</v>
      </c>
      <c r="E852" s="3">
        <v>0.99329070609922998</v>
      </c>
      <c r="F852" s="5">
        <v>8.36960985626283</v>
      </c>
      <c r="G852" s="2">
        <v>2.21086104371441E-12</v>
      </c>
      <c r="H852" s="1">
        <v>0.99999999804983097</v>
      </c>
      <c r="I852" s="6">
        <v>1.39749451624569E-5</v>
      </c>
      <c r="J852" s="4">
        <v>0.99578088582386304</v>
      </c>
    </row>
    <row r="853" spans="1:10" x14ac:dyDescent="0.25">
      <c r="A853" s="5">
        <v>10.9561643835616</v>
      </c>
      <c r="B853" s="6">
        <v>3.0739946538014399E-15</v>
      </c>
      <c r="C853" s="3">
        <v>0.99999999999810096</v>
      </c>
      <c r="D853" s="6">
        <v>1.60820928064411E-5</v>
      </c>
      <c r="E853" s="3">
        <v>0.99327473203435901</v>
      </c>
      <c r="F853" s="5">
        <v>8.3832991101984895</v>
      </c>
      <c r="G853" s="2">
        <v>2.2116104308854902E-12</v>
      </c>
      <c r="H853" s="1">
        <v>0.99999999804761996</v>
      </c>
      <c r="I853" s="6">
        <v>9.7885446648446305E-6</v>
      </c>
      <c r="J853" s="4">
        <v>0.99577113862589095</v>
      </c>
    </row>
    <row r="854" spans="1:10" x14ac:dyDescent="0.25">
      <c r="A854" s="5">
        <v>10.9780821917808</v>
      </c>
      <c r="B854" s="6">
        <v>3.0796920906987601E-15</v>
      </c>
      <c r="C854" s="3">
        <v>0.99999999999809797</v>
      </c>
      <c r="D854" s="6">
        <v>2.2178679222862301E-5</v>
      </c>
      <c r="E854" s="3">
        <v>0.99325270275698796</v>
      </c>
      <c r="F854" s="5">
        <v>8.3887748117727607</v>
      </c>
      <c r="G854" s="2">
        <v>2.21232959084625E-12</v>
      </c>
      <c r="H854" s="1">
        <v>0.99999999804540696</v>
      </c>
      <c r="I854" s="6">
        <v>2.7976002258704398E-6</v>
      </c>
      <c r="J854" s="4">
        <v>0.99576835286022503</v>
      </c>
    </row>
    <row r="855" spans="1:10" x14ac:dyDescent="0.25">
      <c r="A855" s="5">
        <v>10.9835616438356</v>
      </c>
      <c r="B855" s="6">
        <v>3.0815677943425701E-15</v>
      </c>
      <c r="C855" s="3">
        <v>0.99999999999809497</v>
      </c>
      <c r="D855" s="6">
        <v>1.21090207233108E-5</v>
      </c>
      <c r="E855" s="3">
        <v>0.99324067551224704</v>
      </c>
      <c r="F855" s="5">
        <v>8.3997262149212908</v>
      </c>
      <c r="G855" s="2">
        <v>2.2129126191074299E-12</v>
      </c>
      <c r="H855" s="1">
        <v>0.99999999804319495</v>
      </c>
      <c r="I855" s="6">
        <v>6.9963076712526198E-6</v>
      </c>
      <c r="J855" s="4">
        <v>0.99576138618283005</v>
      </c>
    </row>
    <row r="856" spans="1:10" x14ac:dyDescent="0.25">
      <c r="A856" s="5">
        <v>10.9972602739726</v>
      </c>
      <c r="B856" s="6">
        <v>3.0846515711357501E-15</v>
      </c>
      <c r="C856" s="3">
        <v>0.99999999999809197</v>
      </c>
      <c r="D856" s="6">
        <v>2.2216937723327199E-5</v>
      </c>
      <c r="E856" s="3">
        <v>0.99321860899114101</v>
      </c>
      <c r="F856" s="5">
        <v>8.4052019164955496</v>
      </c>
      <c r="G856" s="2">
        <v>2.2129321376338001E-12</v>
      </c>
      <c r="H856" s="1">
        <v>0.99999999804098205</v>
      </c>
      <c r="I856" s="6">
        <v>1.3994406985063501E-6</v>
      </c>
      <c r="J856" s="4">
        <v>0.99575999267479498</v>
      </c>
    </row>
    <row r="857" spans="1:10" x14ac:dyDescent="0.25">
      <c r="A857" s="5">
        <v>11.0082191780822</v>
      </c>
      <c r="B857" s="6">
        <v>3.0876893041528301E-15</v>
      </c>
      <c r="C857" s="3">
        <v>0.99999999999808897</v>
      </c>
      <c r="D857" s="6">
        <v>1.01070056661885E-5</v>
      </c>
      <c r="E857" s="3">
        <v>0.99320857057576095</v>
      </c>
      <c r="F857" s="5">
        <v>8.4079397672826808</v>
      </c>
      <c r="G857" s="2">
        <v>2.2132802247100899E-12</v>
      </c>
      <c r="H857" s="1">
        <v>0.99999999803876805</v>
      </c>
      <c r="I857" s="6">
        <v>1.3995446015826001E-6</v>
      </c>
      <c r="J857" s="4">
        <v>0.995758599065248</v>
      </c>
    </row>
    <row r="858" spans="1:10" x14ac:dyDescent="0.25">
      <c r="A858" s="5">
        <v>11.0438356164384</v>
      </c>
      <c r="B858" s="6">
        <v>3.1008297007801101E-15</v>
      </c>
      <c r="C858" s="3">
        <v>0.99999999999808498</v>
      </c>
      <c r="D858" s="6">
        <v>5.8761444723253898E-5</v>
      </c>
      <c r="E858" s="3">
        <v>0.99315020991993797</v>
      </c>
      <c r="F858" s="5">
        <v>8.4106776180698208</v>
      </c>
      <c r="G858" s="2">
        <v>2.2138889921088498E-12</v>
      </c>
      <c r="H858" s="1">
        <v>0.99999999803655404</v>
      </c>
      <c r="I858" s="3">
        <v>0</v>
      </c>
      <c r="J858" s="4">
        <v>0.995758599065248</v>
      </c>
    </row>
    <row r="859" spans="1:10" x14ac:dyDescent="0.25">
      <c r="A859" s="5">
        <v>11.057534246575299</v>
      </c>
      <c r="B859" s="6">
        <v>3.1035630455077402E-15</v>
      </c>
      <c r="C859" s="3">
        <v>0.99999999999808198</v>
      </c>
      <c r="D859" s="6">
        <v>1.8270071362637099E-5</v>
      </c>
      <c r="E859" s="3">
        <v>0.99313206516048202</v>
      </c>
      <c r="F859" s="5">
        <v>8.4298425735797409</v>
      </c>
      <c r="G859" s="2">
        <v>2.21591595694221E-12</v>
      </c>
      <c r="H859" s="1">
        <v>0.99999999803433803</v>
      </c>
      <c r="I859" s="6">
        <v>1.8202608670605399E-5</v>
      </c>
      <c r="J859" s="4">
        <v>0.99574047382610298</v>
      </c>
    </row>
    <row r="860" spans="1:10" x14ac:dyDescent="0.25">
      <c r="A860" s="5">
        <v>11.071232876712299</v>
      </c>
      <c r="B860" s="6">
        <v>3.10749873858041E-15</v>
      </c>
      <c r="C860" s="3">
        <v>0.99999999999807898</v>
      </c>
      <c r="D860" s="6">
        <v>1.8287384369944401E-5</v>
      </c>
      <c r="E860" s="3">
        <v>0.99311390353874096</v>
      </c>
      <c r="F860" s="5">
        <v>8.4517453798767992</v>
      </c>
      <c r="G860" s="2">
        <v>2.2170184675494599E-12</v>
      </c>
      <c r="H860" s="1">
        <v>0.99999999803212103</v>
      </c>
      <c r="I860" s="6">
        <v>1.2615086552590301E-5</v>
      </c>
      <c r="J860" s="4">
        <v>0.99572791255307302</v>
      </c>
    </row>
    <row r="861" spans="1:10" x14ac:dyDescent="0.25">
      <c r="A861" s="5">
        <v>11.082191780821899</v>
      </c>
      <c r="B861" s="6">
        <v>3.1104190770623001E-15</v>
      </c>
      <c r="C861" s="3">
        <v>0.99999999999807598</v>
      </c>
      <c r="D861" s="6">
        <v>8.1382661221681193E-6</v>
      </c>
      <c r="E861" s="3">
        <v>0.99310582134639203</v>
      </c>
      <c r="F861" s="5">
        <v>8.4544832306639304</v>
      </c>
      <c r="G861" s="2">
        <v>2.2173591089129099E-12</v>
      </c>
      <c r="H861" s="1">
        <v>0.99999999802990402</v>
      </c>
      <c r="I861" s="3">
        <v>0</v>
      </c>
      <c r="J861" s="4">
        <v>0.99572791255307302</v>
      </c>
    </row>
    <row r="862" spans="1:10" x14ac:dyDescent="0.25">
      <c r="A862" s="5">
        <v>11.0876712328767</v>
      </c>
      <c r="B862" s="6">
        <v>3.11332041199091E-15</v>
      </c>
      <c r="C862" s="3">
        <v>0.99999999999807299</v>
      </c>
      <c r="D862" s="6">
        <v>1.0179704689005899E-5</v>
      </c>
      <c r="E862" s="3">
        <v>0.99309571187386103</v>
      </c>
      <c r="F862" s="5">
        <v>8.4572210814510598</v>
      </c>
      <c r="G862" s="2">
        <v>2.2181111299904202E-12</v>
      </c>
      <c r="H862" s="1">
        <v>0.99999999802768602</v>
      </c>
      <c r="I862" s="3">
        <v>0</v>
      </c>
      <c r="J862" s="4">
        <v>0.99572791255307302</v>
      </c>
    </row>
    <row r="863" spans="1:10" x14ac:dyDescent="0.25">
      <c r="A863" s="5">
        <v>11.0904109589041</v>
      </c>
      <c r="B863" s="6">
        <v>3.1135859034562198E-15</v>
      </c>
      <c r="C863" s="3">
        <v>0.99999999999806999</v>
      </c>
      <c r="D863" s="3">
        <v>0</v>
      </c>
      <c r="E863" s="3">
        <v>0.99309571187386103</v>
      </c>
      <c r="F863" s="5">
        <v>8.4681724845995898</v>
      </c>
      <c r="G863" s="2">
        <v>2.2215027966567902E-12</v>
      </c>
      <c r="H863" s="1">
        <v>0.99999999802546402</v>
      </c>
      <c r="I863" s="6">
        <v>5.6110045470961897E-6</v>
      </c>
      <c r="J863" s="4">
        <v>0.99572232553490203</v>
      </c>
    </row>
    <row r="864" spans="1:10" x14ac:dyDescent="0.25">
      <c r="A864" s="5">
        <v>11.0931506849315</v>
      </c>
      <c r="B864" s="6">
        <v>3.1142372041431799E-15</v>
      </c>
      <c r="C864" s="3">
        <v>0.99999999999806699</v>
      </c>
      <c r="D864" s="6">
        <v>2.0368958520968999E-6</v>
      </c>
      <c r="E864" s="3">
        <v>0.99309368904338502</v>
      </c>
      <c r="F864" s="5">
        <v>8.4736481861738504</v>
      </c>
      <c r="G864" s="2">
        <v>4.4508753396438597E-12</v>
      </c>
      <c r="H864" s="1">
        <v>0.99999999802101402</v>
      </c>
      <c r="I864" s="6">
        <v>5.6168800259166796E-6</v>
      </c>
      <c r="J864" s="4">
        <v>0.99571673269776795</v>
      </c>
    </row>
    <row r="865" spans="1:10" x14ac:dyDescent="0.25">
      <c r="A865" s="5">
        <v>11.156164383561601</v>
      </c>
      <c r="B865" s="6">
        <v>3.1269663987991599E-15</v>
      </c>
      <c r="C865" s="3">
        <v>0.99999999999806399</v>
      </c>
      <c r="D865" s="6">
        <v>9.5953591476006405E-5</v>
      </c>
      <c r="E865" s="3">
        <v>0.99299840270885598</v>
      </c>
      <c r="F865" s="5">
        <v>8.4763860369609905</v>
      </c>
      <c r="G865" s="2">
        <v>2.2270602709724101E-12</v>
      </c>
      <c r="H865" s="1">
        <v>0.99999999801878703</v>
      </c>
      <c r="I865" s="6">
        <v>5.6211548489079297E-6</v>
      </c>
      <c r="J865" s="4">
        <v>0.99571113563555802</v>
      </c>
    </row>
    <row r="866" spans="1:10" x14ac:dyDescent="0.25">
      <c r="A866" s="5">
        <v>11.169863013698601</v>
      </c>
      <c r="B866" s="6">
        <v>3.12980062859435E-15</v>
      </c>
      <c r="C866" s="3">
        <v>0.99999999999806</v>
      </c>
      <c r="D866" s="6">
        <v>1.63738780767269E-5</v>
      </c>
      <c r="E866" s="3">
        <v>0.99298214360719195</v>
      </c>
      <c r="F866" s="5">
        <v>8.5065023956194405</v>
      </c>
      <c r="G866" s="2">
        <v>2.2393232700791099E-12</v>
      </c>
      <c r="H866" s="1">
        <v>0.99999999801654704</v>
      </c>
      <c r="I866" s="6">
        <v>1.9752328892248098E-5</v>
      </c>
      <c r="J866" s="4">
        <v>0.99569146821596499</v>
      </c>
    </row>
    <row r="867" spans="1:10" x14ac:dyDescent="0.25">
      <c r="A867" s="5">
        <v>11.172602739726001</v>
      </c>
      <c r="B867" s="6">
        <v>3.1302515171675401E-15</v>
      </c>
      <c r="C867" s="3">
        <v>0.999999999998057</v>
      </c>
      <c r="D867" s="6">
        <v>2.0476210092004698E-6</v>
      </c>
      <c r="E867" s="3">
        <v>0.99298011035817502</v>
      </c>
      <c r="F867" s="5">
        <v>8.50924024640657</v>
      </c>
      <c r="G867" s="2">
        <v>2.2399870360587799E-12</v>
      </c>
      <c r="H867" s="1">
        <v>0.99999999801430695</v>
      </c>
      <c r="I867" s="6">
        <v>1.41512313316626E-6</v>
      </c>
      <c r="J867" s="4">
        <v>0.99569005919093201</v>
      </c>
    </row>
    <row r="868" spans="1:10" x14ac:dyDescent="0.25">
      <c r="A868" s="5">
        <v>11.186301369862999</v>
      </c>
      <c r="B868" s="6">
        <v>3.1344602739240501E-15</v>
      </c>
      <c r="C868" s="3">
        <v>0.999999999998054</v>
      </c>
      <c r="D868" s="6">
        <v>1.8440172472235098E-5</v>
      </c>
      <c r="E868" s="3">
        <v>0.99296179980250399</v>
      </c>
      <c r="F868" s="5">
        <v>8.5147159479808394</v>
      </c>
      <c r="G868" s="2">
        <v>2.2423561991410202E-12</v>
      </c>
      <c r="H868" s="1">
        <v>0.99999999801206496</v>
      </c>
      <c r="I868" s="6">
        <v>5.6647098656739001E-6</v>
      </c>
      <c r="J868" s="4">
        <v>0.99568441891160597</v>
      </c>
    </row>
    <row r="869" spans="1:10" x14ac:dyDescent="0.25">
      <c r="A869" s="5">
        <v>11.189041095890399</v>
      </c>
      <c r="B869" s="6">
        <v>3.1346625945002099E-15</v>
      </c>
      <c r="C869" s="3">
        <v>0.999999999998051</v>
      </c>
      <c r="D869" s="3">
        <v>0</v>
      </c>
      <c r="E869" s="3">
        <v>0.99296179980250399</v>
      </c>
      <c r="F869" s="5">
        <v>8.5174537987679706</v>
      </c>
      <c r="G869" s="2">
        <v>2.2425960206191399E-12</v>
      </c>
      <c r="H869" s="1">
        <v>0.99999999800982198</v>
      </c>
      <c r="I869" s="6">
        <v>1.4173266512547401E-6</v>
      </c>
      <c r="J869" s="4">
        <v>0.99568300770254203</v>
      </c>
    </row>
    <row r="870" spans="1:10" x14ac:dyDescent="0.25">
      <c r="A870" s="5">
        <v>11.202739726027399</v>
      </c>
      <c r="B870" s="6">
        <v>3.1368099736014898E-15</v>
      </c>
      <c r="C870" s="3">
        <v>0.99999999999804801</v>
      </c>
      <c r="D870" s="6">
        <v>1.4353958351277599E-5</v>
      </c>
      <c r="E870" s="3">
        <v>0.992947546972477</v>
      </c>
      <c r="F870" s="5">
        <v>8.5284052019165006</v>
      </c>
      <c r="G870" s="2">
        <v>4.4890522132217803E-12</v>
      </c>
      <c r="H870" s="1">
        <v>0.99999999800533301</v>
      </c>
      <c r="I870" s="6">
        <v>7.0935094176032701E-6</v>
      </c>
      <c r="J870" s="4">
        <v>0.99567594484080102</v>
      </c>
    </row>
    <row r="871" spans="1:10" x14ac:dyDescent="0.25">
      <c r="A871" s="5">
        <v>11.216438356164399</v>
      </c>
      <c r="B871" s="6">
        <v>3.1392872212089501E-15</v>
      </c>
      <c r="C871" s="3">
        <v>0.99999999999804501</v>
      </c>
      <c r="D871" s="6">
        <v>1.2314458871284101E-5</v>
      </c>
      <c r="E871" s="3">
        <v>0.99293531943603697</v>
      </c>
      <c r="F871" s="5">
        <v>8.5503080082135501</v>
      </c>
      <c r="G871" s="2">
        <v>4.5023079751998797E-12</v>
      </c>
      <c r="H871" s="1">
        <v>0.99999999800083095</v>
      </c>
      <c r="I871" s="6">
        <v>2.8426524491656498E-5</v>
      </c>
      <c r="J871" s="4">
        <v>0.99564764163645203</v>
      </c>
    </row>
    <row r="872" spans="1:10" x14ac:dyDescent="0.25">
      <c r="A872" s="5">
        <v>11.227397260274</v>
      </c>
      <c r="B872" s="6">
        <v>3.1407066276068701E-15</v>
      </c>
      <c r="C872" s="3">
        <v>0.99999999999804201</v>
      </c>
      <c r="D872" s="6">
        <v>8.2166065871495594E-6</v>
      </c>
      <c r="E872" s="3">
        <v>0.99292716091066802</v>
      </c>
      <c r="F872" s="5">
        <v>8.5667351129363407</v>
      </c>
      <c r="G872" s="2">
        <v>4.5073488418623598E-12</v>
      </c>
      <c r="H872" s="1">
        <v>0.999999997996324</v>
      </c>
      <c r="I872" s="6">
        <v>1.7087155021565701E-5</v>
      </c>
      <c r="J872" s="4">
        <v>0.99563062899620103</v>
      </c>
    </row>
    <row r="873" spans="1:10" x14ac:dyDescent="0.25">
      <c r="A873" s="5">
        <v>11.2301369863014</v>
      </c>
      <c r="B873" s="6">
        <v>3.14090464065291E-15</v>
      </c>
      <c r="C873" s="3">
        <v>0.99999999999803901</v>
      </c>
      <c r="D873" s="6">
        <v>6.1641804187627397E-6</v>
      </c>
      <c r="E873" s="3">
        <v>0.99292104034737005</v>
      </c>
      <c r="F873" s="5">
        <v>8.5722108145106102</v>
      </c>
      <c r="G873" s="2">
        <v>2.2541140198301598E-12</v>
      </c>
      <c r="H873" s="1">
        <v>0.99999999799406902</v>
      </c>
      <c r="I873" s="6">
        <v>7.1265546362905499E-6</v>
      </c>
      <c r="J873" s="4">
        <v>0.99562353360540901</v>
      </c>
    </row>
    <row r="874" spans="1:10" x14ac:dyDescent="0.25">
      <c r="A874" s="5">
        <v>11.2383561643836</v>
      </c>
      <c r="B874" s="6">
        <v>3.1444097186969199E-15</v>
      </c>
      <c r="C874" s="3">
        <v>0.99999999999803502</v>
      </c>
      <c r="D874" s="6">
        <v>1.2335134719374101E-5</v>
      </c>
      <c r="E874" s="3">
        <v>0.99290879260811005</v>
      </c>
      <c r="F874" s="5">
        <v>8.5749486652977396</v>
      </c>
      <c r="G874" s="2">
        <v>2.2545499863141602E-12</v>
      </c>
      <c r="H874" s="1">
        <v>0.99999999799181505</v>
      </c>
      <c r="I874" s="6">
        <v>1.4257220858800199E-6</v>
      </c>
      <c r="J874" s="4">
        <v>0.99562211412395996</v>
      </c>
    </row>
    <row r="875" spans="1:10" x14ac:dyDescent="0.25">
      <c r="A875" s="5">
        <v>11.2438356164384</v>
      </c>
      <c r="B875" s="6">
        <v>3.1460127671168999E-15</v>
      </c>
      <c r="C875" s="3">
        <v>0.99999999999803202</v>
      </c>
      <c r="D875" s="6">
        <v>8.2271703804800994E-6</v>
      </c>
      <c r="E875" s="3">
        <v>0.99290062381190403</v>
      </c>
      <c r="F875" s="5">
        <v>8.5831622176591402</v>
      </c>
      <c r="G875" s="2">
        <v>2.2557087945485199E-12</v>
      </c>
      <c r="H875" s="1">
        <v>0.99999999798955896</v>
      </c>
      <c r="I875" s="6">
        <v>1.14096044352106E-5</v>
      </c>
      <c r="J875" s="4">
        <v>0.99561075453427506</v>
      </c>
    </row>
    <row r="876" spans="1:10" x14ac:dyDescent="0.25">
      <c r="A876" s="5">
        <v>11.2520547945205</v>
      </c>
      <c r="B876" s="6">
        <v>3.1490615493892399E-15</v>
      </c>
      <c r="C876" s="3">
        <v>0.99999999999802902</v>
      </c>
      <c r="D876" s="6">
        <v>1.44073496872402E-5</v>
      </c>
      <c r="E876" s="3">
        <v>0.99288631884846101</v>
      </c>
      <c r="F876" s="5">
        <v>8.5886379192334008</v>
      </c>
      <c r="G876" s="2">
        <v>4.5127548575929902E-12</v>
      </c>
      <c r="H876" s="1">
        <v>0.99999999798504602</v>
      </c>
      <c r="I876" s="6">
        <v>1.4267932664235899E-6</v>
      </c>
      <c r="J876" s="4">
        <v>0.99560933400456797</v>
      </c>
    </row>
    <row r="877" spans="1:10" x14ac:dyDescent="0.25">
      <c r="A877" s="5">
        <v>11.2630136986301</v>
      </c>
      <c r="B877" s="6">
        <v>3.15127952837438E-15</v>
      </c>
      <c r="C877" s="3">
        <v>0.99999999999802602</v>
      </c>
      <c r="D877" s="6">
        <v>1.02987920764814E-5</v>
      </c>
      <c r="E877" s="3">
        <v>0.99287609337136296</v>
      </c>
      <c r="F877" s="5">
        <v>8.5995893223819309</v>
      </c>
      <c r="G877" s="2">
        <v>4.51636387963694E-12</v>
      </c>
      <c r="H877" s="1">
        <v>0.99999999798052996</v>
      </c>
      <c r="I877" s="6">
        <v>4.2818286375735597E-6</v>
      </c>
      <c r="J877" s="4">
        <v>0.99560507098513695</v>
      </c>
    </row>
    <row r="878" spans="1:10" x14ac:dyDescent="0.25">
      <c r="A878" s="5">
        <v>11.284931506849301</v>
      </c>
      <c r="B878" s="6">
        <v>3.1566918856617901E-15</v>
      </c>
      <c r="C878" s="3">
        <v>0.99999999999802303</v>
      </c>
      <c r="D878" s="6">
        <v>2.8883111777370699E-5</v>
      </c>
      <c r="E878" s="3">
        <v>0.99284741643431795</v>
      </c>
      <c r="F878" s="5">
        <v>8.6050650239561897</v>
      </c>
      <c r="G878" s="2">
        <v>2.2589956213852299E-12</v>
      </c>
      <c r="H878" s="1">
        <v>0.99999999797827099</v>
      </c>
      <c r="I878" s="6">
        <v>4.2828009883515802E-6</v>
      </c>
      <c r="J878" s="4">
        <v>0.99560080701588505</v>
      </c>
    </row>
    <row r="879" spans="1:10" x14ac:dyDescent="0.25">
      <c r="A879" s="5">
        <v>11.298630136986301</v>
      </c>
      <c r="B879" s="6">
        <v>3.1590471049417801E-15</v>
      </c>
      <c r="C879" s="3">
        <v>0.99999999999802003</v>
      </c>
      <c r="D879" s="6">
        <v>1.03254787767642E-5</v>
      </c>
      <c r="E879" s="3">
        <v>0.99283716486231799</v>
      </c>
      <c r="F879" s="5">
        <v>8.6242299794661204</v>
      </c>
      <c r="G879" s="2">
        <v>2.26136251835986E-12</v>
      </c>
      <c r="H879" s="1">
        <v>0.99999999797601002</v>
      </c>
      <c r="I879" s="6">
        <v>1.5716324960756E-5</v>
      </c>
      <c r="J879" s="4">
        <v>0.99558515995302899</v>
      </c>
    </row>
    <row r="880" spans="1:10" x14ac:dyDescent="0.25">
      <c r="A880" s="5">
        <v>11.331506849315099</v>
      </c>
      <c r="B880" s="6">
        <v>3.1665836067608799E-15</v>
      </c>
      <c r="C880" s="3">
        <v>0.99999999999801603</v>
      </c>
      <c r="D880" s="6">
        <v>3.3101091221609897E-5</v>
      </c>
      <c r="E880" s="3">
        <v>0.99280430141266596</v>
      </c>
      <c r="F880" s="5">
        <v>8.6269678302532498</v>
      </c>
      <c r="G880" s="2">
        <v>2.2622443829285601E-12</v>
      </c>
      <c r="H880" s="1">
        <v>0.99999999797374794</v>
      </c>
      <c r="I880" s="6">
        <v>7.1468956030426603E-6</v>
      </c>
      <c r="J880" s="4">
        <v>0.99557804463525301</v>
      </c>
    </row>
    <row r="881" spans="1:10" x14ac:dyDescent="0.25">
      <c r="A881" s="5">
        <v>11.342465753424699</v>
      </c>
      <c r="B881" s="6">
        <v>3.1678543854533599E-15</v>
      </c>
      <c r="C881" s="3">
        <v>0.99999999999801303</v>
      </c>
      <c r="D881" s="6">
        <v>1.6568474375216901E-5</v>
      </c>
      <c r="E881" s="3">
        <v>0.99278785229630695</v>
      </c>
      <c r="F881" s="5">
        <v>8.6297056810403792</v>
      </c>
      <c r="G881" s="2">
        <v>2.2627066974518599E-12</v>
      </c>
      <c r="H881" s="1">
        <v>0.99999999797148498</v>
      </c>
      <c r="I881" s="6">
        <v>2.8595730579986401E-6</v>
      </c>
      <c r="J881" s="4">
        <v>0.99557519771116998</v>
      </c>
    </row>
    <row r="882" spans="1:10" x14ac:dyDescent="0.25">
      <c r="A882" s="5">
        <v>11.3506849315068</v>
      </c>
      <c r="B882" s="6">
        <v>3.1709307354983099E-15</v>
      </c>
      <c r="C882" s="3">
        <v>0.99999999999801004</v>
      </c>
      <c r="D882" s="6">
        <v>8.2900647130424201E-6</v>
      </c>
      <c r="E882" s="3">
        <v>0.99277962205488002</v>
      </c>
      <c r="F882" s="5">
        <v>8.6406570841889092</v>
      </c>
      <c r="G882" s="2">
        <v>6.7933771796432203E-12</v>
      </c>
      <c r="H882" s="1">
        <v>0.99999999796469097</v>
      </c>
      <c r="I882" s="6">
        <v>8.58152511523224E-6</v>
      </c>
      <c r="J882" s="4">
        <v>0.99556665419426504</v>
      </c>
    </row>
    <row r="883" spans="1:10" x14ac:dyDescent="0.25">
      <c r="A883" s="5">
        <v>11.3698630136986</v>
      </c>
      <c r="B883" s="6">
        <v>3.1759594707907701E-15</v>
      </c>
      <c r="C883" s="3">
        <v>0.99999999999800704</v>
      </c>
      <c r="D883" s="6">
        <v>3.5273762954734701E-5</v>
      </c>
      <c r="E883" s="3">
        <v>0.99274460359944605</v>
      </c>
      <c r="F883" s="5">
        <v>8.6543463381245704</v>
      </c>
      <c r="G883" s="2">
        <v>2.2659067307084402E-12</v>
      </c>
      <c r="H883" s="1">
        <v>0.999999997962426</v>
      </c>
      <c r="I883" s="6">
        <v>1.2879448964278399E-5</v>
      </c>
      <c r="J883" s="4">
        <v>0.99555383192692404</v>
      </c>
    </row>
    <row r="884" spans="1:10" x14ac:dyDescent="0.25">
      <c r="A884" s="5">
        <v>11.386301369863</v>
      </c>
      <c r="B884" s="6">
        <v>3.1784359620562701E-15</v>
      </c>
      <c r="C884" s="3">
        <v>0.99999999999800404</v>
      </c>
      <c r="D884" s="6">
        <v>1.6617880257770301E-5</v>
      </c>
      <c r="E884" s="3">
        <v>0.99272810642557097</v>
      </c>
      <c r="F884" s="5">
        <v>8.6570841889117105</v>
      </c>
      <c r="G884" s="2">
        <v>2.2662101353491898E-12</v>
      </c>
      <c r="H884" s="1">
        <v>0.99999999796015904</v>
      </c>
      <c r="I884" s="3">
        <v>0</v>
      </c>
      <c r="J884" s="4">
        <v>0.99555383192692404</v>
      </c>
    </row>
    <row r="885" spans="1:10" x14ac:dyDescent="0.25">
      <c r="A885" s="5">
        <v>11.3917808219178</v>
      </c>
      <c r="B885" s="6">
        <v>3.1793392216633699E-15</v>
      </c>
      <c r="C885" s="3">
        <v>0.99999999999800104</v>
      </c>
      <c r="D885" s="6">
        <v>2.0778719278698202E-6</v>
      </c>
      <c r="E885" s="3">
        <v>0.99272604366584905</v>
      </c>
      <c r="F885" s="5">
        <v>8.6598220396988399</v>
      </c>
      <c r="G885" s="2">
        <v>2.2662689065193E-12</v>
      </c>
      <c r="H885" s="1">
        <v>0.99999999795789296</v>
      </c>
      <c r="I885" s="6">
        <v>4.2955164844260498E-6</v>
      </c>
      <c r="J885" s="4">
        <v>0.995549555518212</v>
      </c>
    </row>
    <row r="886" spans="1:10" x14ac:dyDescent="0.25">
      <c r="A886" s="5">
        <v>11.413698630137</v>
      </c>
      <c r="B886" s="6">
        <v>3.1840689591726098E-15</v>
      </c>
      <c r="C886" s="3">
        <v>0.99999999999799705</v>
      </c>
      <c r="D886" s="6">
        <v>1.6630691589979798E-5</v>
      </c>
      <c r="E886" s="3">
        <v>0.99270953408246698</v>
      </c>
      <c r="F886" s="5">
        <v>8.6735112936344994</v>
      </c>
      <c r="G886" s="2">
        <v>2.2684234425253501E-12</v>
      </c>
      <c r="H886" s="1">
        <v>0.999999997955625</v>
      </c>
      <c r="I886" s="6">
        <v>1.0025934568291101E-5</v>
      </c>
      <c r="J886" s="4">
        <v>0.995539574253545</v>
      </c>
    </row>
    <row r="887" spans="1:10" x14ac:dyDescent="0.25">
      <c r="A887" s="5">
        <v>11.438356164383601</v>
      </c>
      <c r="B887" s="6">
        <v>3.1884256984514499E-15</v>
      </c>
      <c r="C887" s="3">
        <v>0.99999999999799405</v>
      </c>
      <c r="D887" s="6">
        <v>2.9132552468958001E-5</v>
      </c>
      <c r="E887" s="3">
        <v>0.99268061434113397</v>
      </c>
      <c r="F887" s="5">
        <v>8.6844626967830294</v>
      </c>
      <c r="G887" s="2">
        <v>2.26922559274149E-12</v>
      </c>
      <c r="H887" s="1">
        <v>0.99999999795335504</v>
      </c>
      <c r="I887" s="6">
        <v>1.1464240939810699E-5</v>
      </c>
      <c r="J887" s="4">
        <v>0.99552816121342103</v>
      </c>
    </row>
    <row r="888" spans="1:10" x14ac:dyDescent="0.25">
      <c r="A888" s="5">
        <v>11.4931506849315</v>
      </c>
      <c r="B888" s="6">
        <v>3.5031771389694601E-15</v>
      </c>
      <c r="C888" s="3">
        <v>0.99999999999799105</v>
      </c>
      <c r="D888" s="6">
        <v>7.0598063019366503E-5</v>
      </c>
      <c r="E888" s="3">
        <v>0.99261053548630995</v>
      </c>
      <c r="F888" s="5">
        <v>8.7063655030800806</v>
      </c>
      <c r="G888" s="2">
        <v>2.2716664341550998E-12</v>
      </c>
      <c r="H888" s="1">
        <v>0.99999999795108396</v>
      </c>
      <c r="I888" s="6">
        <v>2.0080773506283799E-5</v>
      </c>
      <c r="J888" s="4">
        <v>0.99550817043861295</v>
      </c>
    </row>
    <row r="889" spans="1:10" x14ac:dyDescent="0.25">
      <c r="A889" s="5">
        <v>11.5013698630137</v>
      </c>
      <c r="B889" s="6">
        <v>3.53644148805681E-15</v>
      </c>
      <c r="C889" s="3">
        <v>0.99999999999798705</v>
      </c>
      <c r="D889" s="6">
        <v>4.59587400781451E-6</v>
      </c>
      <c r="E889" s="3">
        <v>0.99260597358383296</v>
      </c>
      <c r="F889" s="5">
        <v>8.70910335386721</v>
      </c>
      <c r="G889" s="2">
        <v>2.2724369298450701E-12</v>
      </c>
      <c r="H889" s="1">
        <v>0.999999997948811</v>
      </c>
      <c r="I889" s="3">
        <v>0</v>
      </c>
      <c r="J889" s="4">
        <v>0.99550817043861295</v>
      </c>
    </row>
    <row r="890" spans="1:10" x14ac:dyDescent="0.25">
      <c r="A890" s="5">
        <v>11.5150684931507</v>
      </c>
      <c r="B890" s="6">
        <v>3.5861068974339798E-15</v>
      </c>
      <c r="C890" s="3">
        <v>0.99999999999798395</v>
      </c>
      <c r="D890" s="6">
        <v>1.1611364606363199E-5</v>
      </c>
      <c r="E890" s="3">
        <v>0.99259444814087605</v>
      </c>
      <c r="F890" s="5">
        <v>8.7118412046543501</v>
      </c>
      <c r="G890" s="2">
        <v>4.54536308239214E-12</v>
      </c>
      <c r="H890" s="1">
        <v>0.99999999794426597</v>
      </c>
      <c r="I890" s="3">
        <v>0</v>
      </c>
      <c r="J890" s="4">
        <v>0.99550817043861295</v>
      </c>
    </row>
    <row r="891" spans="1:10" x14ac:dyDescent="0.25">
      <c r="A891" s="5">
        <v>11.5397260273973</v>
      </c>
      <c r="B891" s="6">
        <v>3.62865129989907E-15</v>
      </c>
      <c r="C891" s="3">
        <v>0.99999999999797995</v>
      </c>
      <c r="D891" s="6">
        <v>4.9225586276611403E-5</v>
      </c>
      <c r="E891" s="3">
        <v>0.99254558829981898</v>
      </c>
      <c r="F891" s="5">
        <v>8.7310061601642701</v>
      </c>
      <c r="G891" s="2">
        <v>2.2744659423780999E-12</v>
      </c>
      <c r="H891" s="1">
        <v>0.99999999794199101</v>
      </c>
      <c r="I891" s="6">
        <v>1.435962358647E-5</v>
      </c>
      <c r="J891" s="4">
        <v>0.99549387541864398</v>
      </c>
    </row>
    <row r="892" spans="1:10" x14ac:dyDescent="0.25">
      <c r="A892" s="5">
        <v>11.553424657534199</v>
      </c>
      <c r="B892" s="6">
        <v>3.6472881692367097E-15</v>
      </c>
      <c r="C892" s="3">
        <v>0.99999999999797595</v>
      </c>
      <c r="D892" s="6">
        <v>1.6528207957208801E-5</v>
      </c>
      <c r="E892" s="3">
        <v>0.99252918343550001</v>
      </c>
      <c r="F892" s="5">
        <v>8.7419575633128002</v>
      </c>
      <c r="G892" s="2">
        <v>2.2758965041887901E-12</v>
      </c>
      <c r="H892" s="1">
        <v>0.99999999793971595</v>
      </c>
      <c r="I892" s="6">
        <v>1.14955273873276E-5</v>
      </c>
      <c r="J892" s="4">
        <v>0.99548243175731099</v>
      </c>
    </row>
    <row r="893" spans="1:10" x14ac:dyDescent="0.25">
      <c r="A893" s="5">
        <v>11.558904109588999</v>
      </c>
      <c r="B893" s="6">
        <v>3.6546493699401504E-15</v>
      </c>
      <c r="C893" s="3">
        <v>0.99999999999797295</v>
      </c>
      <c r="D893" s="6">
        <v>4.74601656161137E-6</v>
      </c>
      <c r="E893" s="3">
        <v>0.99252447288673595</v>
      </c>
      <c r="F893" s="5">
        <v>8.7529089664613302</v>
      </c>
      <c r="G893" s="2">
        <v>2.2772391686266401E-12</v>
      </c>
      <c r="H893" s="1">
        <v>0.99999999793743799</v>
      </c>
      <c r="I893" s="6">
        <v>1.29368789742925E-5</v>
      </c>
      <c r="J893" s="4">
        <v>0.99546955340487298</v>
      </c>
    </row>
    <row r="894" spans="1:10" x14ac:dyDescent="0.25">
      <c r="A894" s="5">
        <v>11.5945205479452</v>
      </c>
      <c r="B894" s="6">
        <v>3.7036218868683497E-15</v>
      </c>
      <c r="C894" s="3">
        <v>0.99999999999796896</v>
      </c>
      <c r="D894" s="6">
        <v>5.0210956785072403E-5</v>
      </c>
      <c r="E894" s="3">
        <v>0.99247463853444495</v>
      </c>
      <c r="F894" s="5">
        <v>8.7556468172484596</v>
      </c>
      <c r="G894" s="2">
        <v>4.5557697776089898E-12</v>
      </c>
      <c r="H894" s="1">
        <v>0.99999999793288297</v>
      </c>
      <c r="I894" s="6">
        <v>2.87560486809772E-6</v>
      </c>
      <c r="J894" s="4">
        <v>0.99546669083189498</v>
      </c>
    </row>
    <row r="895" spans="1:10" x14ac:dyDescent="0.25">
      <c r="A895" s="5">
        <v>11.5972602739726</v>
      </c>
      <c r="B895" s="6">
        <v>3.7050811834208303E-15</v>
      </c>
      <c r="C895" s="3">
        <v>0.99999999999796496</v>
      </c>
      <c r="D895" s="6">
        <v>4.8093286182391099E-6</v>
      </c>
      <c r="E895" s="3">
        <v>0.99246986540924098</v>
      </c>
      <c r="F895" s="5">
        <v>8.7638603696098603</v>
      </c>
      <c r="G895" s="2">
        <v>2.2784070340759502E-12</v>
      </c>
      <c r="H895" s="1">
        <v>0.99999999793060401</v>
      </c>
      <c r="I895" s="6">
        <v>7.1912565989627101E-6</v>
      </c>
      <c r="J895" s="4">
        <v>0.99545953220122496</v>
      </c>
    </row>
    <row r="896" spans="1:10" x14ac:dyDescent="0.25">
      <c r="A896" s="5">
        <v>11.6054794520548</v>
      </c>
      <c r="B896" s="6">
        <v>3.7157338267767303E-15</v>
      </c>
      <c r="C896" s="3">
        <v>0.99999999999796196</v>
      </c>
      <c r="D896" s="6">
        <v>2.16803753108038E-5</v>
      </c>
      <c r="E896" s="3">
        <v>0.99244834852332198</v>
      </c>
      <c r="F896" s="5">
        <v>8.7665982203969897</v>
      </c>
      <c r="G896" s="2">
        <v>2.2785122102980402E-12</v>
      </c>
      <c r="H896" s="1">
        <v>0.99999999792832595</v>
      </c>
      <c r="I896" s="3">
        <v>0</v>
      </c>
      <c r="J896" s="4">
        <v>0.99545953220122496</v>
      </c>
    </row>
    <row r="897" spans="1:10" x14ac:dyDescent="0.25">
      <c r="A897" s="5">
        <v>11.6082191780822</v>
      </c>
      <c r="B897" s="6">
        <v>3.7176864690383002E-15</v>
      </c>
      <c r="C897" s="3">
        <v>0.99999999999795797</v>
      </c>
      <c r="D897" s="6">
        <v>2.4114463637176E-6</v>
      </c>
      <c r="E897" s="3">
        <v>0.99244595529024704</v>
      </c>
      <c r="F897" s="5">
        <v>8.7775496235455197</v>
      </c>
      <c r="G897" s="2">
        <v>9.1244951796023499E-12</v>
      </c>
      <c r="H897" s="1">
        <v>0.99999999791920102</v>
      </c>
      <c r="I897" s="6">
        <v>8.6336533313916708E-6</v>
      </c>
      <c r="J897" s="4">
        <v>0.99545093778581994</v>
      </c>
    </row>
    <row r="898" spans="1:10" x14ac:dyDescent="0.25">
      <c r="A898" s="5">
        <v>11.613698630137</v>
      </c>
      <c r="B898" s="6">
        <v>3.7205638213760203E-15</v>
      </c>
      <c r="C898" s="3">
        <v>0.99999999999795397</v>
      </c>
      <c r="D898" s="6">
        <v>7.2391671549071301E-6</v>
      </c>
      <c r="E898" s="3">
        <v>0.99243877083408905</v>
      </c>
      <c r="F898" s="5">
        <v>8.8158795345653704</v>
      </c>
      <c r="G898" s="2">
        <v>2.2838053683356799E-12</v>
      </c>
      <c r="H898" s="1">
        <v>0.99999999791691696</v>
      </c>
      <c r="I898" s="6">
        <v>3.0255944461725699E-5</v>
      </c>
      <c r="J898" s="4">
        <v>0.99542081993315601</v>
      </c>
    </row>
    <row r="899" spans="1:10" x14ac:dyDescent="0.25">
      <c r="A899" s="5">
        <v>11.627397260274</v>
      </c>
      <c r="B899" s="6">
        <v>3.7319650030456499E-15</v>
      </c>
      <c r="C899" s="3">
        <v>0.99999999999794997</v>
      </c>
      <c r="D899" s="6">
        <v>2.1774740843270901E-5</v>
      </c>
      <c r="E899" s="3">
        <v>0.99241716097232602</v>
      </c>
      <c r="F899" s="5">
        <v>8.8377823408624199</v>
      </c>
      <c r="G899" s="2">
        <v>4.5702851819814302E-12</v>
      </c>
      <c r="H899" s="1">
        <v>0.99999999791234695</v>
      </c>
      <c r="I899" s="6">
        <v>2.4527138594260899E-5</v>
      </c>
      <c r="J899" s="4">
        <v>0.99539640540815599</v>
      </c>
    </row>
    <row r="900" spans="1:10" x14ac:dyDescent="0.25">
      <c r="A900" s="5">
        <v>11.6328767123288</v>
      </c>
      <c r="B900" s="6">
        <v>3.7367571373726302E-15</v>
      </c>
      <c r="C900" s="3">
        <v>0.99999999999794698</v>
      </c>
      <c r="D900" s="6">
        <v>7.2690594627887098E-6</v>
      </c>
      <c r="E900" s="3">
        <v>0.99240994705919106</v>
      </c>
      <c r="F900" s="5">
        <v>8.8405201916495493</v>
      </c>
      <c r="G900" s="2">
        <v>2.2858400320715302E-12</v>
      </c>
      <c r="H900" s="1">
        <v>0.999999997910061</v>
      </c>
      <c r="I900" s="6">
        <v>1.44346049545975E-6</v>
      </c>
      <c r="J900" s="4">
        <v>0.99539496859380505</v>
      </c>
    </row>
    <row r="901" spans="1:10" x14ac:dyDescent="0.25">
      <c r="A901" s="5">
        <v>11.641095890411</v>
      </c>
      <c r="B901" s="6">
        <v>3.7426740263143801E-15</v>
      </c>
      <c r="C901" s="3">
        <v>0.99999999999794298</v>
      </c>
      <c r="D901" s="6">
        <v>4.8522981871456198E-6</v>
      </c>
      <c r="E901" s="3">
        <v>0.99240513160188704</v>
      </c>
      <c r="F901" s="5">
        <v>8.8432580424366893</v>
      </c>
      <c r="G901" s="2">
        <v>2.2858894961457699E-12</v>
      </c>
      <c r="H901" s="1">
        <v>0.99999999790777505</v>
      </c>
      <c r="I901" s="6">
        <v>1.4434695871212E-6</v>
      </c>
      <c r="J901" s="4">
        <v>0.99539353177247702</v>
      </c>
    </row>
    <row r="902" spans="1:10" x14ac:dyDescent="0.25">
      <c r="A902" s="5">
        <v>11.654794520547901</v>
      </c>
      <c r="B902" s="6">
        <v>3.7524209093964301E-15</v>
      </c>
      <c r="C902" s="3">
        <v>0.99999999999793898</v>
      </c>
      <c r="D902" s="6">
        <v>1.9442643903113701E-5</v>
      </c>
      <c r="E902" s="3">
        <v>0.99238583680987702</v>
      </c>
      <c r="F902" s="5">
        <v>8.8514715947980793</v>
      </c>
      <c r="G902" s="2">
        <v>2.2879169224937999E-12</v>
      </c>
      <c r="H902" s="1">
        <v>0.99999999790548699</v>
      </c>
      <c r="I902" s="6">
        <v>1.44390389716208E-5</v>
      </c>
      <c r="J902" s="4">
        <v>0.99537915935024202</v>
      </c>
    </row>
    <row r="903" spans="1:10" x14ac:dyDescent="0.25">
      <c r="A903" s="5">
        <v>11.695890410958899</v>
      </c>
      <c r="B903" s="6">
        <v>7.55234555648152E-15</v>
      </c>
      <c r="C903" s="3">
        <v>0.99999999999793199</v>
      </c>
      <c r="D903" s="6">
        <v>5.1230455179789899E-5</v>
      </c>
      <c r="E903" s="3">
        <v>0.99233499773400902</v>
      </c>
      <c r="F903" s="5">
        <v>8.8542094455852194</v>
      </c>
      <c r="G903" s="2">
        <v>2.2884535973616699E-12</v>
      </c>
      <c r="H903" s="1">
        <v>0.99999999790319904</v>
      </c>
      <c r="I903" s="6">
        <v>5.7774287267209997E-6</v>
      </c>
      <c r="J903" s="4">
        <v>0.99537340863470503</v>
      </c>
    </row>
    <row r="904" spans="1:10" x14ac:dyDescent="0.25">
      <c r="A904" s="5">
        <v>11.706849315068499</v>
      </c>
      <c r="B904" s="6">
        <v>3.7825673962129801E-15</v>
      </c>
      <c r="C904" s="3">
        <v>0.99999999999792799</v>
      </c>
      <c r="D904" s="6">
        <v>1.47003027145959E-5</v>
      </c>
      <c r="E904" s="3">
        <v>0.99232041021636797</v>
      </c>
      <c r="F904" s="5">
        <v>8.85968514715948</v>
      </c>
      <c r="G904" s="2">
        <v>2.28874077842718E-12</v>
      </c>
      <c r="H904" s="1">
        <v>0.99999999790090999</v>
      </c>
      <c r="I904" s="6">
        <v>1.1558652889202E-5</v>
      </c>
      <c r="J904" s="4">
        <v>0.99536190352547105</v>
      </c>
    </row>
    <row r="905" spans="1:10" x14ac:dyDescent="0.25">
      <c r="A905" s="5">
        <v>11.715068493150699</v>
      </c>
      <c r="B905" s="6">
        <v>3.7854320263392098E-15</v>
      </c>
      <c r="C905" s="3">
        <v>0.99999999999792399</v>
      </c>
      <c r="D905" s="6">
        <v>1.226090113878E-5</v>
      </c>
      <c r="E905" s="3">
        <v>0.992308243548508</v>
      </c>
      <c r="F905" s="5">
        <v>8.8624229979466094</v>
      </c>
      <c r="G905" s="2">
        <v>2.28933518992608E-12</v>
      </c>
      <c r="H905" s="1">
        <v>0.99999999789862104</v>
      </c>
      <c r="I905" s="6">
        <v>1.44516465773546E-6</v>
      </c>
      <c r="J905" s="4">
        <v>0.99536046506466602</v>
      </c>
    </row>
    <row r="906" spans="1:10" x14ac:dyDescent="0.25">
      <c r="A906" s="5">
        <v>11.7342465753425</v>
      </c>
      <c r="B906" s="6">
        <v>3.79362995541206E-15</v>
      </c>
      <c r="C906" s="3">
        <v>0.99999999999792</v>
      </c>
      <c r="D906" s="6">
        <v>2.2093668757093899E-5</v>
      </c>
      <c r="E906" s="3">
        <v>0.99228632006105599</v>
      </c>
      <c r="F906" s="5">
        <v>8.8815879534565401</v>
      </c>
      <c r="G906" s="2">
        <v>2.2917992377619101E-12</v>
      </c>
      <c r="H906" s="1">
        <v>0.99999999789632898</v>
      </c>
      <c r="I906" s="6">
        <v>3.1811934792528599E-5</v>
      </c>
      <c r="J906" s="4">
        <v>0.99532880122610301</v>
      </c>
    </row>
    <row r="907" spans="1:10" x14ac:dyDescent="0.25">
      <c r="A907" s="5">
        <v>11.7616438356164</v>
      </c>
      <c r="B907" s="6">
        <v>3.8080361986500603E-15</v>
      </c>
      <c r="C907" s="3">
        <v>0.999999999997916</v>
      </c>
      <c r="D907" s="6">
        <v>4.6800448037124402E-5</v>
      </c>
      <c r="E907" s="3">
        <v>0.99223988170337296</v>
      </c>
      <c r="F907" s="5">
        <v>8.8870636550308006</v>
      </c>
      <c r="G907" s="2">
        <v>2.2925558666787998E-12</v>
      </c>
      <c r="H907" s="1">
        <v>0.99999999789403604</v>
      </c>
      <c r="I907" s="6">
        <v>2.8941740966388299E-6</v>
      </c>
      <c r="J907" s="4">
        <v>0.99532592057543801</v>
      </c>
    </row>
    <row r="908" spans="1:10" x14ac:dyDescent="0.25">
      <c r="A908" s="5">
        <v>11.7671232876712</v>
      </c>
      <c r="B908" s="6">
        <v>3.8088169980820401E-15</v>
      </c>
      <c r="C908" s="3">
        <v>0.999999999997913</v>
      </c>
      <c r="D908" s="6">
        <v>7.4002056114890599E-6</v>
      </c>
      <c r="E908" s="3">
        <v>0.99223253895140096</v>
      </c>
      <c r="F908" s="5">
        <v>8.88980150581793</v>
      </c>
      <c r="G908" s="2">
        <v>2.29284590602225E-12</v>
      </c>
      <c r="H908" s="1">
        <v>0.99999999789174399</v>
      </c>
      <c r="I908" s="6">
        <v>1.4472616642179801E-6</v>
      </c>
      <c r="J908" s="4">
        <v>0.99532448007943197</v>
      </c>
    </row>
    <row r="909" spans="1:10" x14ac:dyDescent="0.25">
      <c r="A909" s="5">
        <v>11.7753424657534</v>
      </c>
      <c r="B909" s="6">
        <v>3.8178144492985997E-15</v>
      </c>
      <c r="C909" s="3">
        <v>0.99999999999790901</v>
      </c>
      <c r="D909" s="6">
        <v>1.4814280986234399E-5</v>
      </c>
      <c r="E909" s="3">
        <v>0.99221783984864398</v>
      </c>
      <c r="F909" s="5">
        <v>8.8925393566050595</v>
      </c>
      <c r="G909" s="2">
        <v>2.2928616386831798E-12</v>
      </c>
      <c r="H909" s="1">
        <v>0.99999999788945104</v>
      </c>
      <c r="I909" s="6">
        <v>1.4476420088106E-6</v>
      </c>
      <c r="J909" s="4">
        <v>0.99532303920694498</v>
      </c>
    </row>
    <row r="910" spans="1:10" x14ac:dyDescent="0.25">
      <c r="A910" s="5">
        <v>11.786301369863001</v>
      </c>
      <c r="B910" s="6">
        <v>3.8234420541045002E-15</v>
      </c>
      <c r="C910" s="3">
        <v>0.99999999999790501</v>
      </c>
      <c r="D910" s="6">
        <v>2.7198500565301899E-5</v>
      </c>
      <c r="E910" s="3">
        <v>0.99219085337816304</v>
      </c>
      <c r="F910" s="5">
        <v>8.9007529089664601</v>
      </c>
      <c r="G910" s="2">
        <v>2.2936631448465601E-12</v>
      </c>
      <c r="H910" s="1">
        <v>0.99999999788715699</v>
      </c>
      <c r="I910" s="6">
        <v>4.3437037577859597E-6</v>
      </c>
      <c r="J910" s="4">
        <v>0.99531871582790898</v>
      </c>
    </row>
    <row r="911" spans="1:10" x14ac:dyDescent="0.25">
      <c r="A911" s="5">
        <v>11.791780821917801</v>
      </c>
      <c r="B911" s="6">
        <v>3.8280338858020003E-15</v>
      </c>
      <c r="C911" s="3">
        <v>0.99999999999790101</v>
      </c>
      <c r="D911" s="6">
        <v>4.9529638989614196E-6</v>
      </c>
      <c r="E911" s="3">
        <v>0.99218593910485597</v>
      </c>
      <c r="F911" s="5">
        <v>8.9117043121149901</v>
      </c>
      <c r="G911" s="2">
        <v>2.2948488645058999E-12</v>
      </c>
      <c r="H911" s="1">
        <v>0.99999999788486205</v>
      </c>
      <c r="I911" s="6">
        <v>8.6914956988967707E-6</v>
      </c>
      <c r="J911" s="4">
        <v>0.99531006505716602</v>
      </c>
    </row>
    <row r="912" spans="1:10" x14ac:dyDescent="0.25">
      <c r="A912" s="5">
        <v>11.797260273972601</v>
      </c>
      <c r="B912" s="6">
        <v>3.8357170426283998E-15</v>
      </c>
      <c r="C912" s="3">
        <v>0.99999999999789702</v>
      </c>
      <c r="D912" s="6">
        <v>2.4798927122093899E-6</v>
      </c>
      <c r="E912" s="3">
        <v>0.99218347859322698</v>
      </c>
      <c r="F912" s="5">
        <v>8.9199178644763908</v>
      </c>
      <c r="G912" s="2">
        <v>2.2978729191138699E-12</v>
      </c>
      <c r="H912" s="1">
        <v>0.999999997882564</v>
      </c>
      <c r="I912" s="6">
        <v>1.01449105487286E-5</v>
      </c>
      <c r="J912" s="4">
        <v>0.99529996777680496</v>
      </c>
    </row>
    <row r="913" spans="1:10" x14ac:dyDescent="0.25">
      <c r="A913" s="5">
        <v>11.813698630137001</v>
      </c>
      <c r="B913" s="6">
        <v>7.6908341689481404E-15</v>
      </c>
      <c r="C913" s="3">
        <v>0.99999999999789002</v>
      </c>
      <c r="D913" s="6">
        <v>2.2348729939851801E-5</v>
      </c>
      <c r="E913" s="3">
        <v>0.992161304800392</v>
      </c>
      <c r="F913" s="5">
        <v>8.9253935660506496</v>
      </c>
      <c r="G913" s="2">
        <v>2.2997877084085899E-12</v>
      </c>
      <c r="H913" s="1">
        <v>0.99999999788026495</v>
      </c>
      <c r="I913" s="6">
        <v>7.2495902050930999E-6</v>
      </c>
      <c r="J913" s="4">
        <v>0.99529275228606295</v>
      </c>
    </row>
    <row r="914" spans="1:10" x14ac:dyDescent="0.25">
      <c r="A914" s="5">
        <v>11.843835616438399</v>
      </c>
      <c r="B914" s="6">
        <v>3.8564377996400298E-15</v>
      </c>
      <c r="C914" s="3">
        <v>0.99999999999788602</v>
      </c>
      <c r="D914" s="6">
        <v>2.73696184178666E-5</v>
      </c>
      <c r="E914" s="3">
        <v>0.99213415009567996</v>
      </c>
      <c r="F914" s="5">
        <v>8.9390828199863108</v>
      </c>
      <c r="G914" s="2">
        <v>2.3050180543871502E-12</v>
      </c>
      <c r="H914" s="1">
        <v>0.99999999787796001</v>
      </c>
      <c r="I914" s="6">
        <v>1.30739763693453E-5</v>
      </c>
      <c r="J914" s="4">
        <v>0.99527973993719998</v>
      </c>
    </row>
    <row r="915" spans="1:10" x14ac:dyDescent="0.25">
      <c r="A915" s="5">
        <v>11.8602739726027</v>
      </c>
      <c r="B915" s="6">
        <v>7.7362803634269706E-15</v>
      </c>
      <c r="C915" s="3">
        <v>0.99999999999787803</v>
      </c>
      <c r="D915" s="6">
        <v>2.99313244690336E-5</v>
      </c>
      <c r="E915" s="3">
        <v>0.992104454650931</v>
      </c>
      <c r="F915" s="5">
        <v>8.9500342231348409</v>
      </c>
      <c r="G915" s="2">
        <v>2.3073945846769999E-12</v>
      </c>
      <c r="H915" s="1">
        <v>0.99999999787565197</v>
      </c>
      <c r="I915" s="6">
        <v>4.3648384247347796E-6</v>
      </c>
      <c r="J915" s="4">
        <v>0.99527539571142898</v>
      </c>
    </row>
    <row r="916" spans="1:10" x14ac:dyDescent="0.25">
      <c r="A916" s="5">
        <v>11.8684931506849</v>
      </c>
      <c r="B916" s="6">
        <v>3.8693459159468701E-15</v>
      </c>
      <c r="C916" s="3">
        <v>0.99999999999787403</v>
      </c>
      <c r="D916" s="6">
        <v>4.9945521180885799E-6</v>
      </c>
      <c r="E916" s="3">
        <v>0.99209949954589904</v>
      </c>
      <c r="F916" s="5">
        <v>8.9664613278576297</v>
      </c>
      <c r="G916" s="2">
        <v>2.3095678028669601E-12</v>
      </c>
      <c r="H916" s="1">
        <v>0.99999999787334304</v>
      </c>
      <c r="I916" s="6">
        <v>1.3104232083028001E-5</v>
      </c>
      <c r="J916" s="4">
        <v>0.99526235347711201</v>
      </c>
    </row>
    <row r="917" spans="1:10" x14ac:dyDescent="0.25">
      <c r="A917" s="5">
        <v>11.8904109589041</v>
      </c>
      <c r="B917" s="6">
        <v>3.87671660012457E-15</v>
      </c>
      <c r="C917" s="3">
        <v>0.99999999999787004</v>
      </c>
      <c r="D917" s="6">
        <v>2.7504460498598698E-5</v>
      </c>
      <c r="E917" s="3">
        <v>0.99207221275965896</v>
      </c>
      <c r="F917" s="5">
        <v>8.9883641341546898</v>
      </c>
      <c r="G917" s="2">
        <v>2.31135370216448E-12</v>
      </c>
      <c r="H917" s="1">
        <v>0.999999997871031</v>
      </c>
      <c r="I917" s="6">
        <v>1.45784738526311E-5</v>
      </c>
      <c r="J917" s="4">
        <v>0.995247844176677</v>
      </c>
    </row>
    <row r="918" spans="1:10" x14ac:dyDescent="0.25">
      <c r="A918" s="5">
        <v>11.8931506849315</v>
      </c>
      <c r="B918" s="6">
        <v>3.8793244857261E-15</v>
      </c>
      <c r="C918" s="3">
        <v>0.99999999999786604</v>
      </c>
      <c r="D918" s="6">
        <v>2.5032260804209298E-6</v>
      </c>
      <c r="E918" s="3">
        <v>0.99206972938173099</v>
      </c>
      <c r="F918" s="5">
        <v>8.9911019849418192</v>
      </c>
      <c r="G918" s="2">
        <v>2.3116021510437501E-12</v>
      </c>
      <c r="H918" s="1">
        <v>0.99999999786871996</v>
      </c>
      <c r="I918" s="6">
        <v>1.4586065158802399E-6</v>
      </c>
      <c r="J918" s="4">
        <v>0.99524639250274505</v>
      </c>
    </row>
    <row r="919" spans="1:10" x14ac:dyDescent="0.25">
      <c r="A919" s="5">
        <v>11.9013698630137</v>
      </c>
      <c r="B919" s="6">
        <v>3.8823415598815301E-15</v>
      </c>
      <c r="C919" s="3">
        <v>0.99999999999786204</v>
      </c>
      <c r="D919" s="6">
        <v>1.0018497144209999E-5</v>
      </c>
      <c r="E919" s="3">
        <v>0.99205979038376702</v>
      </c>
      <c r="F919" s="5">
        <v>8.9938398357289504</v>
      </c>
      <c r="G919" s="2">
        <v>2.3131845543516799E-12</v>
      </c>
      <c r="H919" s="1">
        <v>0.99999999786640603</v>
      </c>
      <c r="I919" s="6">
        <v>1.4587074179473299E-6</v>
      </c>
      <c r="J919" s="4">
        <v>0.99524494073050895</v>
      </c>
    </row>
    <row r="920" spans="1:10" x14ac:dyDescent="0.25">
      <c r="A920" s="5">
        <v>11.9095890410959</v>
      </c>
      <c r="B920" s="6">
        <v>3.8846146639586198E-15</v>
      </c>
      <c r="C920" s="3">
        <v>0.99999999999785905</v>
      </c>
      <c r="D920" s="6">
        <v>1.25285760645775E-5</v>
      </c>
      <c r="E920" s="3">
        <v>0.99204736136508198</v>
      </c>
      <c r="F920" s="5">
        <v>8.9965776865160905</v>
      </c>
      <c r="G920" s="2">
        <v>4.6269165982169798E-12</v>
      </c>
      <c r="H920" s="1">
        <v>0.99999999786177995</v>
      </c>
      <c r="I920" s="3">
        <v>0</v>
      </c>
      <c r="J920" s="4">
        <v>0.99524494073050895</v>
      </c>
    </row>
    <row r="921" spans="1:10" x14ac:dyDescent="0.25">
      <c r="A921" s="5">
        <v>11.923287671232901</v>
      </c>
      <c r="B921" s="6">
        <v>3.89024355654862E-15</v>
      </c>
      <c r="C921" s="3">
        <v>0.99999999999785505</v>
      </c>
      <c r="D921" s="3">
        <v>0</v>
      </c>
      <c r="E921" s="3">
        <v>0.99204736136508198</v>
      </c>
      <c r="F921" s="5">
        <v>8.9993155373032199</v>
      </c>
      <c r="G921" s="2">
        <v>2.3143191596473401E-12</v>
      </c>
      <c r="H921" s="1">
        <v>0.99999999785946503</v>
      </c>
      <c r="I921" s="6">
        <v>2.9177139060365701E-6</v>
      </c>
      <c r="J921" s="4">
        <v>0.995242036894741</v>
      </c>
    </row>
    <row r="922" spans="1:10" x14ac:dyDescent="0.25">
      <c r="A922" s="5">
        <v>11.936986301369901</v>
      </c>
      <c r="B922" s="6">
        <v>3.9154126286573096E-15</v>
      </c>
      <c r="C922" s="3">
        <v>0.99999999999785105</v>
      </c>
      <c r="D922" s="6">
        <v>1.7600009853671299E-5</v>
      </c>
      <c r="E922" s="3">
        <v>0.99202990147539405</v>
      </c>
      <c r="F922" s="5">
        <v>9.0020533880903493</v>
      </c>
      <c r="G922" s="2">
        <v>4.6340134608092096E-12</v>
      </c>
      <c r="H922" s="1">
        <v>0.99999999785483096</v>
      </c>
      <c r="I922" s="3">
        <v>0</v>
      </c>
      <c r="J922" s="4">
        <v>0.995242036894741</v>
      </c>
    </row>
    <row r="923" spans="1:10" x14ac:dyDescent="0.25">
      <c r="A923" s="5">
        <v>11.942465753424701</v>
      </c>
      <c r="B923" s="6">
        <v>3.9232404667366798E-15</v>
      </c>
      <c r="C923" s="3">
        <v>0.99999999999784706</v>
      </c>
      <c r="D923" s="6">
        <v>5.0622162730898402E-6</v>
      </c>
      <c r="E923" s="3">
        <v>0.99202487961819497</v>
      </c>
      <c r="F923" s="5">
        <v>9.0157426420260105</v>
      </c>
      <c r="G923" s="2">
        <v>2.32004101329979E-12</v>
      </c>
      <c r="H923" s="1">
        <v>0.99999999785251104</v>
      </c>
      <c r="I923" s="6">
        <v>1.16775810303149E-5</v>
      </c>
      <c r="J923" s="4">
        <v>0.99523041494306896</v>
      </c>
    </row>
    <row r="924" spans="1:10" x14ac:dyDescent="0.25">
      <c r="A924" s="5">
        <v>11.9506849315068</v>
      </c>
      <c r="B924" s="6">
        <v>3.9332635844986399E-15</v>
      </c>
      <c r="C924" s="3">
        <v>0.99999999999784295</v>
      </c>
      <c r="D924" s="6">
        <v>7.6060499223703399E-6</v>
      </c>
      <c r="E924" s="3">
        <v>0.99201733425613103</v>
      </c>
      <c r="F924" s="5">
        <v>9.0184804928131399</v>
      </c>
      <c r="G924" s="2">
        <v>4.6414642292115003E-12</v>
      </c>
      <c r="H924" s="1">
        <v>0.99999999784786997</v>
      </c>
      <c r="I924" s="6">
        <v>2.9216027442255398E-6</v>
      </c>
      <c r="J924" s="4">
        <v>0.99522750727940501</v>
      </c>
    </row>
    <row r="925" spans="1:10" x14ac:dyDescent="0.25">
      <c r="A925" s="5">
        <v>11.9616438356164</v>
      </c>
      <c r="B925" s="6">
        <v>3.9408768348148197E-15</v>
      </c>
      <c r="C925" s="3">
        <v>0.99999999999783895</v>
      </c>
      <c r="D925" s="6">
        <v>2.2855023944435401E-5</v>
      </c>
      <c r="E925" s="3">
        <v>0.99199466193529295</v>
      </c>
      <c r="F925" s="5">
        <v>9.0239561943874094</v>
      </c>
      <c r="G925" s="2">
        <v>4.6450981941262404E-12</v>
      </c>
      <c r="H925" s="1">
        <v>0.99999999784322502</v>
      </c>
      <c r="I925" s="6">
        <v>5.8446526015696496E-6</v>
      </c>
      <c r="J925" s="4">
        <v>0.99522169053736398</v>
      </c>
    </row>
    <row r="926" spans="1:10" x14ac:dyDescent="0.25">
      <c r="A926" s="5">
        <v>11.9643835616438</v>
      </c>
      <c r="B926" s="6">
        <v>3.9421223943718804E-15</v>
      </c>
      <c r="C926" s="3">
        <v>0.99999999999783495</v>
      </c>
      <c r="D926" s="6">
        <v>2.5418098648522699E-6</v>
      </c>
      <c r="E926" s="3">
        <v>0.99199214047667905</v>
      </c>
      <c r="F926" s="5">
        <v>9.0677618069815207</v>
      </c>
      <c r="G926" s="2">
        <v>2.3285578598948802E-12</v>
      </c>
      <c r="H926" s="1">
        <v>0.99999999784089599</v>
      </c>
      <c r="I926" s="6">
        <v>3.8039538627743203E-5</v>
      </c>
      <c r="J926" s="4">
        <v>0.99518383348346096</v>
      </c>
    </row>
    <row r="927" spans="1:10" x14ac:dyDescent="0.25">
      <c r="A927" s="5">
        <v>11.9945205479452</v>
      </c>
      <c r="B927" s="6">
        <v>7.9142146378128701E-15</v>
      </c>
      <c r="C927" s="3">
        <v>0.99999999999782696</v>
      </c>
      <c r="D927" s="6">
        <v>3.8205000808385799E-5</v>
      </c>
      <c r="E927" s="3">
        <v>0.99195424214010797</v>
      </c>
      <c r="F927" s="5">
        <v>9.0841889117043095</v>
      </c>
      <c r="G927" s="2">
        <v>2.3296764241947399E-12</v>
      </c>
      <c r="H927" s="1">
        <v>0.99999999783856597</v>
      </c>
      <c r="I927" s="6">
        <v>8.7903980397416298E-6</v>
      </c>
      <c r="J927" s="4">
        <v>0.99517508545989097</v>
      </c>
    </row>
    <row r="928" spans="1:10" x14ac:dyDescent="0.25">
      <c r="A928" s="5">
        <v>12.0246575342466</v>
      </c>
      <c r="B928" s="6">
        <v>7.9417791775600505E-15</v>
      </c>
      <c r="C928" s="3">
        <v>0.99999999999781897</v>
      </c>
      <c r="D928" s="6">
        <v>3.3194798586736901E-5</v>
      </c>
      <c r="E928" s="3">
        <v>0.99192131496534197</v>
      </c>
      <c r="F928" s="5">
        <v>9.0869267624914407</v>
      </c>
      <c r="G928" s="2">
        <v>4.6604506942684098E-12</v>
      </c>
      <c r="H928" s="1">
        <v>0.99999999783390603</v>
      </c>
      <c r="I928" s="6">
        <v>2.93079972954035E-6</v>
      </c>
      <c r="J928" s="4">
        <v>0.99517216880529402</v>
      </c>
    </row>
    <row r="929" spans="1:10" x14ac:dyDescent="0.25">
      <c r="A929" s="5">
        <v>12.0301369863014</v>
      </c>
      <c r="B929" s="6">
        <v>3.9733667115448097E-15</v>
      </c>
      <c r="C929" s="3">
        <v>0.99999999999781497</v>
      </c>
      <c r="D929" s="6">
        <v>5.1182552064273096E-6</v>
      </c>
      <c r="E929" s="3">
        <v>0.99191623807189899</v>
      </c>
      <c r="F929" s="5">
        <v>9.0978781656399708</v>
      </c>
      <c r="G929" s="2">
        <v>2.3313140151187399E-12</v>
      </c>
      <c r="H929" s="1">
        <v>0.999999997831575</v>
      </c>
      <c r="I929" s="6">
        <v>1.02608298946667E-5</v>
      </c>
      <c r="J929" s="4">
        <v>0.99516195756534198</v>
      </c>
    </row>
    <row r="930" spans="1:10" x14ac:dyDescent="0.25">
      <c r="A930" s="5">
        <v>12.0328767123288</v>
      </c>
      <c r="B930" s="6">
        <v>3.97479437865138E-15</v>
      </c>
      <c r="C930" s="3">
        <v>0.99999999999781097</v>
      </c>
      <c r="D930" s="6">
        <v>2.56025712237935E-6</v>
      </c>
      <c r="E930" s="3">
        <v>0.99191369851453703</v>
      </c>
      <c r="F930" s="5">
        <v>9.1088295687885008</v>
      </c>
      <c r="G930" s="2">
        <v>2.3322178838369699E-12</v>
      </c>
      <c r="H930" s="1">
        <v>0.99999999782924198</v>
      </c>
      <c r="I930" s="6">
        <v>1.6133439240635E-5</v>
      </c>
      <c r="J930" s="4">
        <v>0.99514590230987798</v>
      </c>
    </row>
    <row r="931" spans="1:10" x14ac:dyDescent="0.25">
      <c r="A931" s="5">
        <v>12.0438356164384</v>
      </c>
      <c r="B931" s="6">
        <v>3.9773109940880198E-15</v>
      </c>
      <c r="C931" s="3">
        <v>0.99999999999780698</v>
      </c>
      <c r="D931" s="6">
        <v>1.2808113452712099E-5</v>
      </c>
      <c r="E931" s="3">
        <v>0.99190099405271104</v>
      </c>
      <c r="F931" s="5">
        <v>9.1252566735112897</v>
      </c>
      <c r="G931" s="2">
        <v>2.3337766814297701E-12</v>
      </c>
      <c r="H931" s="1">
        <v>0.99999999782690896</v>
      </c>
      <c r="I931" s="6">
        <v>1.0270529084812999E-5</v>
      </c>
      <c r="J931" s="4">
        <v>0.99513568168743105</v>
      </c>
    </row>
    <row r="932" spans="1:10" x14ac:dyDescent="0.25">
      <c r="A932" s="5">
        <v>12.063013698630099</v>
      </c>
      <c r="B932" s="6">
        <v>3.9861349835058003E-15</v>
      </c>
      <c r="C932" s="3">
        <v>0.99999999999780298</v>
      </c>
      <c r="D932" s="6">
        <v>3.0800210815605502E-5</v>
      </c>
      <c r="E932" s="3">
        <v>0.991870443763466</v>
      </c>
      <c r="F932" s="5">
        <v>9.1279945242984297</v>
      </c>
      <c r="G932" s="2">
        <v>2.33481468239902E-12</v>
      </c>
      <c r="H932" s="1">
        <v>0.99999999782457405</v>
      </c>
      <c r="I932" s="6">
        <v>1.46749909122126E-6</v>
      </c>
      <c r="J932" s="4">
        <v>0.99513422132779406</v>
      </c>
    </row>
    <row r="933" spans="1:10" x14ac:dyDescent="0.25">
      <c r="A933" s="5">
        <v>12.073972602739699</v>
      </c>
      <c r="B933" s="6">
        <v>3.9916257113858201E-15</v>
      </c>
      <c r="C933" s="3">
        <v>0.99999999999779898</v>
      </c>
      <c r="D933" s="6">
        <v>1.5420276774836101E-5</v>
      </c>
      <c r="E933" s="3">
        <v>0.99185514896462401</v>
      </c>
      <c r="F933" s="5">
        <v>9.1307323750855591</v>
      </c>
      <c r="G933" s="2">
        <v>4.6705785589701498E-12</v>
      </c>
      <c r="H933" s="1">
        <v>0.99999999781990301</v>
      </c>
      <c r="I933" s="6">
        <v>1.46760458602166E-6</v>
      </c>
      <c r="J933" s="4">
        <v>0.99513276086531799</v>
      </c>
    </row>
    <row r="934" spans="1:10" x14ac:dyDescent="0.25">
      <c r="A934" s="5">
        <v>12.082191780821899</v>
      </c>
      <c r="B934" s="6">
        <v>3.9939109141906603E-15</v>
      </c>
      <c r="C934" s="3">
        <v>0.99999999999779499</v>
      </c>
      <c r="D934" s="6">
        <v>2.5732469521675502E-6</v>
      </c>
      <c r="E934" s="3">
        <v>0.99185259667966896</v>
      </c>
      <c r="F934" s="5">
        <v>9.1389459274469491</v>
      </c>
      <c r="G934" s="2">
        <v>2.33589099122325E-12</v>
      </c>
      <c r="H934" s="1">
        <v>0.99999999781756699</v>
      </c>
      <c r="I934" s="6">
        <v>1.17441560415835E-5</v>
      </c>
      <c r="J934" s="4">
        <v>0.99512107393951899</v>
      </c>
    </row>
    <row r="935" spans="1:10" x14ac:dyDescent="0.25">
      <c r="A935" s="5">
        <v>12.1232876712329</v>
      </c>
      <c r="B935" s="6">
        <v>4.0092766068897101E-15</v>
      </c>
      <c r="C935" s="3">
        <v>0.99999999999779099</v>
      </c>
      <c r="D935" s="6">
        <v>5.4125513334880199E-5</v>
      </c>
      <c r="E935" s="3">
        <v>0.99179891360154604</v>
      </c>
      <c r="F935" s="5">
        <v>9.1498973305954792</v>
      </c>
      <c r="G935" s="2">
        <v>2.3380267352495699E-12</v>
      </c>
      <c r="H935" s="1">
        <v>0.99999999781522897</v>
      </c>
      <c r="I935" s="6">
        <v>2.0562887778528701E-5</v>
      </c>
      <c r="J935" s="4">
        <v>0.99510061158693297</v>
      </c>
    </row>
    <row r="936" spans="1:10" x14ac:dyDescent="0.25">
      <c r="A936" s="5">
        <v>12.1287671232877</v>
      </c>
      <c r="B936" s="6">
        <v>4.0120581022208402E-15</v>
      </c>
      <c r="C936" s="3">
        <v>0.99999999999778699</v>
      </c>
      <c r="D936" s="6">
        <v>1.5492615744123E-5</v>
      </c>
      <c r="E936" s="3">
        <v>0.99178354816110803</v>
      </c>
      <c r="F936" s="5">
        <v>9.1581108829568798</v>
      </c>
      <c r="G936" s="2">
        <v>2.3382958925689998E-12</v>
      </c>
      <c r="H936" s="1">
        <v>0.99999999781289095</v>
      </c>
      <c r="I936" s="6">
        <v>8.8178453366821002E-6</v>
      </c>
      <c r="J936" s="4">
        <v>0.99509183698233195</v>
      </c>
    </row>
    <row r="937" spans="1:10" x14ac:dyDescent="0.25">
      <c r="A937" s="5">
        <v>12.150684931506801</v>
      </c>
      <c r="B937" s="6">
        <v>4.0208222698519096E-15</v>
      </c>
      <c r="C937" s="3">
        <v>0.999999999997783</v>
      </c>
      <c r="D937" s="6">
        <v>4.6552842623870002E-5</v>
      </c>
      <c r="E937" s="3">
        <v>0.99173737889233704</v>
      </c>
      <c r="F937" s="5">
        <v>9.1608487337440092</v>
      </c>
      <c r="G937" s="2">
        <v>2.33860855524058E-12</v>
      </c>
      <c r="H937" s="1">
        <v>0.99999999781055204</v>
      </c>
      <c r="I937" s="6">
        <v>1.46986803901267E-6</v>
      </c>
      <c r="J937" s="4">
        <v>0.99509037432972003</v>
      </c>
    </row>
    <row r="938" spans="1:10" x14ac:dyDescent="0.25">
      <c r="A938" s="5">
        <v>12.156164383561601</v>
      </c>
      <c r="B938" s="6">
        <v>4.02360802337192E-15</v>
      </c>
      <c r="C938" s="3">
        <v>0.999999999997779</v>
      </c>
      <c r="D938" s="6">
        <v>5.1809793659932804E-6</v>
      </c>
      <c r="E938" s="3">
        <v>0.99173224073475097</v>
      </c>
      <c r="F938" s="5">
        <v>9.1690622861054099</v>
      </c>
      <c r="G938" s="2">
        <v>2.3391497165297E-12</v>
      </c>
      <c r="H938" s="1">
        <v>0.99999999780821303</v>
      </c>
      <c r="I938" s="6">
        <v>4.4104150526327202E-6</v>
      </c>
      <c r="J938" s="4">
        <v>0.99508598557783301</v>
      </c>
    </row>
    <row r="939" spans="1:10" x14ac:dyDescent="0.25">
      <c r="A939" s="5">
        <v>12.178082191780801</v>
      </c>
      <c r="B939" s="6">
        <v>4.0259726199348398E-15</v>
      </c>
      <c r="C939" s="3">
        <v>0.999999999997775</v>
      </c>
      <c r="D939" s="6">
        <v>2.3333038475341401E-5</v>
      </c>
      <c r="E939" s="3">
        <v>0.99170910087818398</v>
      </c>
      <c r="F939" s="5">
        <v>9.1718001368925393</v>
      </c>
      <c r="G939" s="2">
        <v>2.3392515471697699E-12</v>
      </c>
      <c r="H939" s="1">
        <v>0.99999999780587401</v>
      </c>
      <c r="I939" s="6">
        <v>2.94089313913459E-6</v>
      </c>
      <c r="J939" s="4">
        <v>0.99508305914058803</v>
      </c>
    </row>
    <row r="940" spans="1:10" x14ac:dyDescent="0.25">
      <c r="A940" s="5">
        <v>12.197260273972599</v>
      </c>
      <c r="B940" s="6">
        <v>4.0341332815144798E-15</v>
      </c>
      <c r="C940" s="3">
        <v>0.99999999999777101</v>
      </c>
      <c r="D940" s="6">
        <v>3.6351940868328097E-5</v>
      </c>
      <c r="E940" s="3">
        <v>0.99167305098283598</v>
      </c>
      <c r="F940" s="5">
        <v>9.1991786447638599</v>
      </c>
      <c r="G940" s="2">
        <v>4.6810122307557502E-12</v>
      </c>
      <c r="H940" s="1">
        <v>0.99999999780119297</v>
      </c>
      <c r="I940" s="6">
        <v>1.76518735461283E-5</v>
      </c>
      <c r="J940" s="4">
        <v>0.995065494215288</v>
      </c>
    </row>
    <row r="941" spans="1:10" x14ac:dyDescent="0.25">
      <c r="A941" s="5">
        <v>12.2301369863014</v>
      </c>
      <c r="B941" s="6">
        <v>4.0449482969256701E-15</v>
      </c>
      <c r="C941" s="3">
        <v>0.99999999999776701</v>
      </c>
      <c r="D941" s="6">
        <v>3.9049753070055301E-5</v>
      </c>
      <c r="E941" s="3">
        <v>0.99163432715115196</v>
      </c>
      <c r="F941" s="5">
        <v>9.2046543463381205</v>
      </c>
      <c r="G941" s="2">
        <v>2.3415534683471001E-12</v>
      </c>
      <c r="H941" s="1">
        <v>0.99999999779885196</v>
      </c>
      <c r="I941" s="6">
        <v>4.4149745693240101E-6</v>
      </c>
      <c r="J941" s="4">
        <v>0.99506110103613399</v>
      </c>
    </row>
    <row r="942" spans="1:10" x14ac:dyDescent="0.25">
      <c r="A942" s="5">
        <v>12.2438356164384</v>
      </c>
      <c r="B942" s="6">
        <v>4.0489603496341099E-15</v>
      </c>
      <c r="C942" s="3">
        <v>0.99999999999776301</v>
      </c>
      <c r="D942" s="6">
        <v>1.5649405799676399E-5</v>
      </c>
      <c r="E942" s="3">
        <v>0.99161880878458797</v>
      </c>
      <c r="F942" s="5">
        <v>9.2156057494866506</v>
      </c>
      <c r="G942" s="2">
        <v>2.3437158750635298E-12</v>
      </c>
      <c r="H942" s="1">
        <v>0.99999999779650794</v>
      </c>
      <c r="I942" s="6">
        <v>1.47244277093365E-5</v>
      </c>
      <c r="J942" s="4">
        <v>0.99504644943875398</v>
      </c>
    </row>
    <row r="943" spans="1:10" x14ac:dyDescent="0.25">
      <c r="A943" s="5">
        <v>12.2520547945205</v>
      </c>
      <c r="B943" s="6">
        <v>4.0521676943030802E-15</v>
      </c>
      <c r="C943" s="3">
        <v>0.99999999999775901</v>
      </c>
      <c r="D943" s="6">
        <v>2.6091955619873802E-6</v>
      </c>
      <c r="E943" s="3">
        <v>0.99161622146056805</v>
      </c>
      <c r="F943" s="5">
        <v>9.2539356605064995</v>
      </c>
      <c r="G943" s="2">
        <v>4.6946225502816E-12</v>
      </c>
      <c r="H943" s="1">
        <v>0.99999999779181303</v>
      </c>
      <c r="I943" s="6">
        <v>4.2757243518751202E-5</v>
      </c>
      <c r="J943" s="4">
        <v>0.99500390490495205</v>
      </c>
    </row>
    <row r="944" spans="1:10" x14ac:dyDescent="0.25">
      <c r="A944" s="5">
        <v>12.2547945205479</v>
      </c>
      <c r="B944" s="6">
        <v>4.05327564299887E-15</v>
      </c>
      <c r="C944" s="3">
        <v>0.99999999999775502</v>
      </c>
      <c r="D944" s="6">
        <v>5.2214608601570304E-6</v>
      </c>
      <c r="E944" s="3">
        <v>0.99161104378879705</v>
      </c>
      <c r="F944" s="5">
        <v>9.2676249144421607</v>
      </c>
      <c r="G944" s="2">
        <v>2.3476685778348399E-12</v>
      </c>
      <c r="H944" s="1">
        <v>0.99999999778946502</v>
      </c>
      <c r="I944" s="6">
        <v>4.4285932172651396E-6</v>
      </c>
      <c r="J944" s="4">
        <v>0.99499949844716495</v>
      </c>
    </row>
    <row r="945" spans="1:10" x14ac:dyDescent="0.25">
      <c r="A945" s="5">
        <v>12.2602739726027</v>
      </c>
      <c r="B945" s="6">
        <v>4.0574102957187704E-15</v>
      </c>
      <c r="C945" s="3">
        <v>0.99999999999775102</v>
      </c>
      <c r="D945" s="6">
        <v>7.8382961930956902E-6</v>
      </c>
      <c r="E945" s="3">
        <v>0.99160327127818904</v>
      </c>
      <c r="F945" s="5">
        <v>9.2703627652293008</v>
      </c>
      <c r="G945" s="2">
        <v>2.3481774437706401E-12</v>
      </c>
      <c r="H945" s="1">
        <v>0.99999999778711701</v>
      </c>
      <c r="I945" s="6">
        <v>1.4763262864885301E-6</v>
      </c>
      <c r="J945" s="4">
        <v>0.99499802950433502</v>
      </c>
    </row>
    <row r="946" spans="1:10" x14ac:dyDescent="0.25">
      <c r="A946" s="5">
        <v>12.2712328767123</v>
      </c>
      <c r="B946" s="6">
        <v>4.0594013815842199E-15</v>
      </c>
      <c r="C946" s="3">
        <v>0.99999999999774702</v>
      </c>
      <c r="D946" s="6">
        <v>1.0454742474862899E-5</v>
      </c>
      <c r="E946" s="3">
        <v>0.99159290437554304</v>
      </c>
      <c r="F946" s="5">
        <v>9.2758384668035596</v>
      </c>
      <c r="G946" s="2">
        <v>2.34920381136149E-12</v>
      </c>
      <c r="H946" s="1">
        <v>0.999999997784768</v>
      </c>
      <c r="I946" s="6">
        <v>2.9537211534945399E-6</v>
      </c>
      <c r="J946" s="4">
        <v>0.99499509056194801</v>
      </c>
    </row>
    <row r="947" spans="1:10" x14ac:dyDescent="0.25">
      <c r="A947" s="5">
        <v>12.279452054794501</v>
      </c>
      <c r="B947" s="6">
        <v>4.0659820224294797E-15</v>
      </c>
      <c r="C947" s="3">
        <v>0.99999999999774303</v>
      </c>
      <c r="D947" s="6">
        <v>2.3557736968561299E-5</v>
      </c>
      <c r="E947" s="3">
        <v>0.99156954496587002</v>
      </c>
      <c r="F947" s="5">
        <v>9.2895277207392208</v>
      </c>
      <c r="G947" s="2">
        <v>4.7004885064643E-12</v>
      </c>
      <c r="H947" s="1">
        <v>0.99999999778006798</v>
      </c>
      <c r="I947" s="6">
        <v>1.6255192411581201E-5</v>
      </c>
      <c r="J947" s="4">
        <v>0.99497891685675599</v>
      </c>
    </row>
    <row r="948" spans="1:10" x14ac:dyDescent="0.25">
      <c r="A948" s="5">
        <v>12.312328767123301</v>
      </c>
      <c r="B948" s="6">
        <v>4.0788558789215097E-15</v>
      </c>
      <c r="C948" s="3">
        <v>0.99999999999773903</v>
      </c>
      <c r="D948" s="6">
        <v>3.4086152989378997E-5</v>
      </c>
      <c r="E948" s="3">
        <v>0.99153574675068901</v>
      </c>
      <c r="F948" s="5">
        <v>9.2950034223134796</v>
      </c>
      <c r="G948" s="2">
        <v>2.3509796321316099E-12</v>
      </c>
      <c r="H948" s="1">
        <v>0.99999999777771698</v>
      </c>
      <c r="I948" s="6">
        <v>7.3929198462149797E-6</v>
      </c>
      <c r="J948" s="4">
        <v>0.99497156108456497</v>
      </c>
    </row>
    <row r="949" spans="1:10" x14ac:dyDescent="0.25">
      <c r="A949" s="5">
        <v>12.339726027397299</v>
      </c>
      <c r="B949" s="6">
        <v>4.0843665594137103E-15</v>
      </c>
      <c r="C949" s="3">
        <v>0.99999999999773503</v>
      </c>
      <c r="D949" s="6">
        <v>2.36508549716734E-5</v>
      </c>
      <c r="E949" s="3">
        <v>0.99151229635985605</v>
      </c>
      <c r="F949" s="5">
        <v>9.3032169746748803</v>
      </c>
      <c r="G949" s="2">
        <v>2.3517104088593101E-12</v>
      </c>
      <c r="H949" s="1">
        <v>0.99999999777536497</v>
      </c>
      <c r="I949" s="6">
        <v>1.03548770801669E-5</v>
      </c>
      <c r="J949" s="4">
        <v>0.99496125832969395</v>
      </c>
    </row>
    <row r="950" spans="1:10" x14ac:dyDescent="0.25">
      <c r="A950" s="5">
        <v>12.3561643835616</v>
      </c>
      <c r="B950" s="6">
        <v>4.0889756298019601E-15</v>
      </c>
      <c r="C950" s="3">
        <v>0.99999999999773104</v>
      </c>
      <c r="D950" s="6">
        <v>2.3685317053930701E-5</v>
      </c>
      <c r="E950" s="3">
        <v>0.99148881235486797</v>
      </c>
      <c r="F950" s="5">
        <v>9.3114305270362792</v>
      </c>
      <c r="G950" s="2">
        <v>2.3528664698047599E-12</v>
      </c>
      <c r="H950" s="1">
        <v>0.99999999777301196</v>
      </c>
      <c r="I950" s="6">
        <v>7.3992285093806399E-6</v>
      </c>
      <c r="J950" s="4">
        <v>0.99495389641122201</v>
      </c>
    </row>
    <row r="951" spans="1:10" x14ac:dyDescent="0.25">
      <c r="A951" s="5">
        <v>12.358904109589</v>
      </c>
      <c r="B951" s="6">
        <v>4.0910811515560699E-15</v>
      </c>
      <c r="C951" s="3">
        <v>0.99999999999772604</v>
      </c>
      <c r="D951" s="6">
        <v>2.63387746244313E-6</v>
      </c>
      <c r="E951" s="3">
        <v>0.99148620089827</v>
      </c>
      <c r="F951" s="5">
        <v>9.3169062286105397</v>
      </c>
      <c r="G951" s="2">
        <v>2.3532476281219401E-12</v>
      </c>
      <c r="H951" s="1">
        <v>0.99999999777065895</v>
      </c>
      <c r="I951" s="6">
        <v>5.9205035599172598E-6</v>
      </c>
      <c r="J951" s="4">
        <v>0.99494800580057396</v>
      </c>
    </row>
    <row r="952" spans="1:10" x14ac:dyDescent="0.25">
      <c r="A952" s="5">
        <v>12.413698630137</v>
      </c>
      <c r="B952" s="6">
        <v>8.2075629551454595E-15</v>
      </c>
      <c r="C952" s="3">
        <v>0.99999999999771805</v>
      </c>
      <c r="D952" s="6">
        <v>6.8585371033973898E-5</v>
      </c>
      <c r="E952" s="3">
        <v>0.99141820178120499</v>
      </c>
      <c r="F952" s="5">
        <v>9.3223819301848092</v>
      </c>
      <c r="G952" s="2">
        <v>2.3554864339804899E-12</v>
      </c>
      <c r="H952" s="1">
        <v>0.99999999776830295</v>
      </c>
      <c r="I952" s="6">
        <v>2.9608223168610701E-6</v>
      </c>
      <c r="J952" s="4">
        <v>0.99494505994067495</v>
      </c>
    </row>
    <row r="953" spans="1:10" x14ac:dyDescent="0.25">
      <c r="A953" s="5">
        <v>12.427397260274001</v>
      </c>
      <c r="B953" s="6">
        <v>4.10719271979286E-15</v>
      </c>
      <c r="C953" s="3">
        <v>0.99999999999771405</v>
      </c>
      <c r="D953" s="6">
        <v>1.32142072902137E-5</v>
      </c>
      <c r="E953" s="3">
        <v>0.99140510106213298</v>
      </c>
      <c r="F953" s="5">
        <v>9.3251197809719404</v>
      </c>
      <c r="G953" s="2">
        <v>2.35677589206568E-12</v>
      </c>
      <c r="H953" s="1">
        <v>0.99999999776594695</v>
      </c>
      <c r="I953" s="6">
        <v>5.9226300789848697E-6</v>
      </c>
      <c r="J953" s="4">
        <v>0.99493916726658704</v>
      </c>
    </row>
    <row r="954" spans="1:10" x14ac:dyDescent="0.25">
      <c r="A954" s="5">
        <v>12.430136986301401</v>
      </c>
      <c r="B954" s="6">
        <v>4.10890141662096E-15</v>
      </c>
      <c r="C954" s="3">
        <v>0.99999999999771005</v>
      </c>
      <c r="D954" s="6">
        <v>1.32232883123459E-5</v>
      </c>
      <c r="E954" s="3">
        <v>0.99139199151332402</v>
      </c>
      <c r="F954" s="5">
        <v>9.3333333333333304</v>
      </c>
      <c r="G954" s="2">
        <v>2.3587485862726399E-12</v>
      </c>
      <c r="H954" s="1">
        <v>0.99999999776358806</v>
      </c>
      <c r="I954" s="6">
        <v>2.3713644432849801E-5</v>
      </c>
      <c r="J954" s="4">
        <v>0.99491557391268504</v>
      </c>
    </row>
    <row r="955" spans="1:10" x14ac:dyDescent="0.25">
      <c r="A955" s="5">
        <v>12.438356164383601</v>
      </c>
      <c r="B955" s="6">
        <v>4.1118422929295499E-15</v>
      </c>
      <c r="C955" s="3">
        <v>0.99999999999770595</v>
      </c>
      <c r="D955" s="6">
        <v>1.05832080277528E-5</v>
      </c>
      <c r="E955" s="3">
        <v>0.99138149946116005</v>
      </c>
      <c r="F955" s="5">
        <v>9.3388090349075998</v>
      </c>
      <c r="G955" s="2">
        <v>2.3592906012799902E-12</v>
      </c>
      <c r="H955" s="1">
        <v>0.99999999776122805</v>
      </c>
      <c r="I955" s="6">
        <v>1.3352756725777901E-5</v>
      </c>
      <c r="J955" s="4">
        <v>0.99490228913575796</v>
      </c>
    </row>
    <row r="956" spans="1:10" x14ac:dyDescent="0.25">
      <c r="A956" s="5">
        <v>12.4520547945205</v>
      </c>
      <c r="B956" s="6">
        <v>4.1238109030853802E-15</v>
      </c>
      <c r="C956" s="3">
        <v>0.99999999999770195</v>
      </c>
      <c r="D956" s="6">
        <v>1.0593431822036199E-5</v>
      </c>
      <c r="E956" s="3">
        <v>0.99137099738446299</v>
      </c>
      <c r="F956" s="5">
        <v>9.3497604380561299</v>
      </c>
      <c r="G956" s="2">
        <v>2.35997461130904E-12</v>
      </c>
      <c r="H956" s="1">
        <v>0.99999999775886805</v>
      </c>
      <c r="I956" s="6">
        <v>1.1875601928933499E-5</v>
      </c>
      <c r="J956" s="4">
        <v>0.99489047414236997</v>
      </c>
    </row>
    <row r="957" spans="1:10" x14ac:dyDescent="0.25">
      <c r="A957" s="5">
        <v>12.4602739726027</v>
      </c>
      <c r="B957" s="6">
        <v>4.1456304275900499E-15</v>
      </c>
      <c r="C957" s="3">
        <v>0.99999999999769795</v>
      </c>
      <c r="D957" s="6">
        <v>1.06447931928141E-5</v>
      </c>
      <c r="E957" s="3">
        <v>0.99136044450138505</v>
      </c>
      <c r="F957" s="5">
        <v>9.3524982888432593</v>
      </c>
      <c r="G957" s="2">
        <v>7.0806763781099398E-12</v>
      </c>
      <c r="H957" s="1">
        <v>0.99999999775178805</v>
      </c>
      <c r="I957" s="6">
        <v>2.9699528604687201E-6</v>
      </c>
      <c r="J957" s="4">
        <v>0.99488751936894804</v>
      </c>
    </row>
    <row r="958" spans="1:10" x14ac:dyDescent="0.25">
      <c r="A958" s="5">
        <v>12.4684931506849</v>
      </c>
      <c r="B958" s="6">
        <v>4.2385822273419402E-15</v>
      </c>
      <c r="C958" s="3">
        <v>0.99999999999769296</v>
      </c>
      <c r="D958" s="6">
        <v>1.35108164094518E-5</v>
      </c>
      <c r="E958" s="3">
        <v>0.99134705050290595</v>
      </c>
      <c r="F958" s="5">
        <v>9.3771389459274506</v>
      </c>
      <c r="G958" s="2">
        <v>2.36256615733872E-12</v>
      </c>
      <c r="H958" s="1">
        <v>0.99999999774942505</v>
      </c>
      <c r="I958" s="6">
        <v>1.7828012650537E-5</v>
      </c>
      <c r="J958" s="4">
        <v>0.994869782659772</v>
      </c>
    </row>
    <row r="959" spans="1:10" x14ac:dyDescent="0.25">
      <c r="A959" s="5">
        <v>12.4767123287671</v>
      </c>
      <c r="B959" s="6">
        <v>4.43132086359103E-15</v>
      </c>
      <c r="C959" s="3">
        <v>0.99999999999768896</v>
      </c>
      <c r="D959" s="6">
        <v>1.3964000620331899E-5</v>
      </c>
      <c r="E959" s="3">
        <v>0.99133320742872999</v>
      </c>
      <c r="F959" s="5">
        <v>9.37987679671458</v>
      </c>
      <c r="G959" s="2">
        <v>2.3631451437708499E-12</v>
      </c>
      <c r="H959" s="1">
        <v>0.99999999774706205</v>
      </c>
      <c r="I959" s="6">
        <v>2.9730235436521401E-6</v>
      </c>
      <c r="J959" s="4">
        <v>0.99486682489288203</v>
      </c>
    </row>
    <row r="960" spans="1:10" x14ac:dyDescent="0.25">
      <c r="A960" s="5">
        <v>12.4876712328767</v>
      </c>
      <c r="B960" s="6">
        <v>4.6316967521637E-15</v>
      </c>
      <c r="C960" s="3">
        <v>0.99999999999768396</v>
      </c>
      <c r="D960" s="6">
        <v>2.3056246998401401E-5</v>
      </c>
      <c r="E960" s="3">
        <v>0.99131035126893197</v>
      </c>
      <c r="F960" s="5">
        <v>9.4182067077344307</v>
      </c>
      <c r="G960" s="2">
        <v>4.73208823331287E-12</v>
      </c>
      <c r="H960" s="1">
        <v>0.99999999774232995</v>
      </c>
      <c r="I960" s="6">
        <v>3.8693807066695799E-5</v>
      </c>
      <c r="J960" s="4">
        <v>0.99482833045265595</v>
      </c>
    </row>
    <row r="961" spans="1:10" x14ac:dyDescent="0.25">
      <c r="A961" s="5">
        <v>12.4931506849315</v>
      </c>
      <c r="B961" s="6">
        <v>4.7147998244287299E-15</v>
      </c>
      <c r="C961" s="3">
        <v>0.99999999999767997</v>
      </c>
      <c r="D961" s="3">
        <v>0</v>
      </c>
      <c r="E961" s="3">
        <v>0.99131035126893197</v>
      </c>
      <c r="F961" s="5">
        <v>9.4428473648186202</v>
      </c>
      <c r="G961" s="2">
        <v>2.3702770722797E-12</v>
      </c>
      <c r="H961" s="1">
        <v>0.99999999773995996</v>
      </c>
      <c r="I961" s="6">
        <v>2.0863843616672501E-5</v>
      </c>
      <c r="J961" s="4">
        <v>0.99480757472646697</v>
      </c>
    </row>
    <row r="962" spans="1:10" x14ac:dyDescent="0.25">
      <c r="A962" s="5">
        <v>12.5013698630137</v>
      </c>
      <c r="B962" s="6">
        <v>4.8005883329661104E-15</v>
      </c>
      <c r="C962" s="3">
        <v>0.99999999999767497</v>
      </c>
      <c r="D962" s="6">
        <v>1.2210843182992499E-5</v>
      </c>
      <c r="E962" s="3">
        <v>0.99129824660759103</v>
      </c>
      <c r="F962" s="5">
        <v>9.4620123203285402</v>
      </c>
      <c r="G962" s="2">
        <v>2.4094779884522101E-12</v>
      </c>
      <c r="H962" s="1">
        <v>0.99999999773754999</v>
      </c>
      <c r="I962" s="6">
        <v>1.9473967582252101E-5</v>
      </c>
      <c r="J962" s="4">
        <v>0.99478820206463803</v>
      </c>
    </row>
    <row r="963" spans="1:10" x14ac:dyDescent="0.25">
      <c r="A963" s="5">
        <v>12.5205479452055</v>
      </c>
      <c r="B963" s="6">
        <v>9.7886553473451494E-15</v>
      </c>
      <c r="C963" s="3">
        <v>0.99999999999766498</v>
      </c>
      <c r="D963" s="6">
        <v>3.4058992251883101E-5</v>
      </c>
      <c r="E963" s="3">
        <v>0.99126448456324401</v>
      </c>
      <c r="F963" s="5">
        <v>9.4729637234770703</v>
      </c>
      <c r="G963" s="2">
        <v>2.4517535157643802E-12</v>
      </c>
      <c r="H963" s="1">
        <v>0.99999999773509896</v>
      </c>
      <c r="I963" s="6">
        <v>1.5217472616128201E-6</v>
      </c>
      <c r="J963" s="4">
        <v>0.99478668824956695</v>
      </c>
    </row>
    <row r="964" spans="1:10" x14ac:dyDescent="0.25">
      <c r="A964" s="5">
        <v>12.550684931506799</v>
      </c>
      <c r="B964" s="6">
        <v>4.97147165902131E-15</v>
      </c>
      <c r="C964" s="3">
        <v>0.99999999999765998</v>
      </c>
      <c r="D964" s="6">
        <v>4.3925598255145297E-5</v>
      </c>
      <c r="E964" s="3">
        <v>0.99122094363401803</v>
      </c>
      <c r="F964" s="5">
        <v>9.4811772758384691</v>
      </c>
      <c r="G964" s="2">
        <v>4.9340047491895901E-12</v>
      </c>
      <c r="H964" s="1">
        <v>0.99999999773016501</v>
      </c>
      <c r="I964" s="6">
        <v>7.6782552223351297E-6</v>
      </c>
      <c r="J964" s="4">
        <v>0.99477905005280698</v>
      </c>
    </row>
    <row r="965" spans="1:10" x14ac:dyDescent="0.25">
      <c r="A965" s="5">
        <v>12.5945205479452</v>
      </c>
      <c r="B965" s="6">
        <v>5.0980178891662201E-15</v>
      </c>
      <c r="C965" s="3">
        <v>0.99999999999765499</v>
      </c>
      <c r="D965" s="6">
        <v>8.9502001353585604E-5</v>
      </c>
      <c r="E965" s="3">
        <v>0.99113223134580197</v>
      </c>
      <c r="F965" s="5">
        <v>9.4866529774127297</v>
      </c>
      <c r="G965" s="2">
        <v>2.47859262705066E-12</v>
      </c>
      <c r="H965" s="1">
        <v>0.999999997727686</v>
      </c>
      <c r="I965" s="6">
        <v>1.5474466970640701E-6</v>
      </c>
      <c r="J965" s="4">
        <v>0.99477751068644304</v>
      </c>
    </row>
    <row r="966" spans="1:10" x14ac:dyDescent="0.25">
      <c r="A966" s="5">
        <v>12.6082191780822</v>
      </c>
      <c r="B966" s="6">
        <v>1.02757551374683E-14</v>
      </c>
      <c r="C966" s="3">
        <v>0.99999999999764499</v>
      </c>
      <c r="D966" s="6">
        <v>1.9498998744902501E-5</v>
      </c>
      <c r="E966" s="3">
        <v>0.99111290544808595</v>
      </c>
      <c r="F966" s="5">
        <v>9.4921286789869992</v>
      </c>
      <c r="G966" s="2">
        <v>2.4872119942843098E-12</v>
      </c>
      <c r="H966" s="1">
        <v>0.99999999772519899</v>
      </c>
      <c r="I966" s="6">
        <v>7.7553496314894701E-6</v>
      </c>
      <c r="J966" s="4">
        <v>0.99476979586895797</v>
      </c>
    </row>
    <row r="967" spans="1:10" x14ac:dyDescent="0.25">
      <c r="A967" s="5">
        <v>12.6191780821918</v>
      </c>
      <c r="B967" s="6">
        <v>1.03185110660835E-14</v>
      </c>
      <c r="C967" s="3">
        <v>0.999999999997634</v>
      </c>
      <c r="D967" s="6">
        <v>1.6302936068577801E-5</v>
      </c>
      <c r="E967" s="3">
        <v>0.99109674752946297</v>
      </c>
      <c r="F967" s="5">
        <v>9.4976043805612598</v>
      </c>
      <c r="G967" s="2">
        <v>2.4936699130625601E-12</v>
      </c>
      <c r="H967" s="1">
        <v>0.99999999772270498</v>
      </c>
      <c r="I967" s="6">
        <v>6.2328056957697597E-6</v>
      </c>
      <c r="J967" s="4">
        <v>0.99476359568143002</v>
      </c>
    </row>
    <row r="968" spans="1:10" x14ac:dyDescent="0.25">
      <c r="A968" s="5">
        <v>12.6356164383562</v>
      </c>
      <c r="B968" s="6">
        <v>5.1795964257274897E-15</v>
      </c>
      <c r="C968" s="3">
        <v>0.99999999999762901</v>
      </c>
      <c r="D968" s="6">
        <v>1.9679968824949E-5</v>
      </c>
      <c r="E968" s="3">
        <v>0.99107724296829403</v>
      </c>
      <c r="F968" s="5">
        <v>9.5058179329226604</v>
      </c>
      <c r="G968" s="2">
        <v>2.5004252572292598E-12</v>
      </c>
      <c r="H968" s="1">
        <v>0.99999999772020498</v>
      </c>
      <c r="I968" s="6">
        <v>7.8236127851521695E-6</v>
      </c>
      <c r="J968" s="4">
        <v>0.99475581306668903</v>
      </c>
    </row>
    <row r="969" spans="1:10" x14ac:dyDescent="0.25">
      <c r="A969" s="5">
        <v>12.682191780821899</v>
      </c>
      <c r="B969" s="6">
        <v>5.2279848695680901E-15</v>
      </c>
      <c r="C969" s="3">
        <v>0.99999999999762401</v>
      </c>
      <c r="D969" s="6">
        <v>7.2564986309102796E-5</v>
      </c>
      <c r="E969" s="3">
        <v>0.99100532807101005</v>
      </c>
      <c r="F969" s="5">
        <v>9.5085557837097898</v>
      </c>
      <c r="G969" s="2">
        <v>2.50382606469138E-12</v>
      </c>
      <c r="H969" s="1">
        <v>0.99999999771770098</v>
      </c>
      <c r="I969" s="6">
        <v>1.5677060161154199E-6</v>
      </c>
      <c r="J969" s="4">
        <v>0.99475425358323899</v>
      </c>
    </row>
    <row r="970" spans="1:10" x14ac:dyDescent="0.25">
      <c r="A970" s="5">
        <v>12.693150684931499</v>
      </c>
      <c r="B970" s="6">
        <v>5.2446620785013504E-15</v>
      </c>
      <c r="C970" s="3">
        <v>0.99999999999761902</v>
      </c>
      <c r="D970" s="6">
        <v>1.32713205784809E-5</v>
      </c>
      <c r="E970" s="3">
        <v>0.99099217620887803</v>
      </c>
      <c r="F970" s="5">
        <v>9.5112936344969192</v>
      </c>
      <c r="G970" s="2">
        <v>2.50483827792287E-12</v>
      </c>
      <c r="H970" s="1">
        <v>0.99999999771519599</v>
      </c>
      <c r="I970" s="6">
        <v>3.13931271790288E-6</v>
      </c>
      <c r="J970" s="4">
        <v>0.994751130743461</v>
      </c>
    </row>
    <row r="971" spans="1:10" x14ac:dyDescent="0.25">
      <c r="A971" s="5">
        <v>12.706849315068499</v>
      </c>
      <c r="B971" s="6">
        <v>5.2572949286162202E-15</v>
      </c>
      <c r="C971" s="3">
        <v>0.99999999999761302</v>
      </c>
      <c r="D971" s="6">
        <v>1.3301522659265101E-5</v>
      </c>
      <c r="E971" s="3">
        <v>0.99097899459165895</v>
      </c>
      <c r="F971" s="5">
        <v>9.5167693360711798</v>
      </c>
      <c r="G971" s="2">
        <v>2.5084540671603701E-12</v>
      </c>
      <c r="H971" s="1">
        <v>0.99999999771268799</v>
      </c>
      <c r="I971" s="6">
        <v>1.57267958238692E-6</v>
      </c>
      <c r="J971" s="4">
        <v>0.99474956631989797</v>
      </c>
    </row>
    <row r="972" spans="1:10" x14ac:dyDescent="0.25">
      <c r="A972" s="5">
        <v>12.717808219178099</v>
      </c>
      <c r="B972" s="6">
        <v>5.26314613786193E-15</v>
      </c>
      <c r="C972" s="3">
        <v>0.99999999999760802</v>
      </c>
      <c r="D972" s="6">
        <v>9.9867972743316497E-6</v>
      </c>
      <c r="E972" s="3">
        <v>0.99096909793475496</v>
      </c>
      <c r="F972" s="5">
        <v>9.5249828884325805</v>
      </c>
      <c r="G972" s="2">
        <v>2.5131976113034098E-12</v>
      </c>
      <c r="H972" s="1">
        <v>0.999999997710174</v>
      </c>
      <c r="I972" s="6">
        <v>7.8758031547996807E-6</v>
      </c>
      <c r="J972" s="4">
        <v>0.99474173189897697</v>
      </c>
    </row>
    <row r="973" spans="1:10" x14ac:dyDescent="0.25">
      <c r="A973" s="5">
        <v>12.7260273972603</v>
      </c>
      <c r="B973" s="6">
        <v>5.2655000843444204E-15</v>
      </c>
      <c r="C973" s="3">
        <v>0.99999999999760303</v>
      </c>
      <c r="D973" s="6">
        <v>1.33313898089734E-5</v>
      </c>
      <c r="E973" s="3">
        <v>0.99095588702748205</v>
      </c>
      <c r="F973" s="5">
        <v>9.5277207392197099</v>
      </c>
      <c r="G973" s="2">
        <v>2.51501230184968E-12</v>
      </c>
      <c r="H973" s="1">
        <v>0.99999999770765902</v>
      </c>
      <c r="I973" s="6">
        <v>4.7296081268641604E-6</v>
      </c>
      <c r="J973" s="4">
        <v>0.99473702717152301</v>
      </c>
    </row>
    <row r="974" spans="1:10" x14ac:dyDescent="0.25">
      <c r="A974" s="5">
        <v>12.7315068493151</v>
      </c>
      <c r="B974" s="6">
        <v>5.2675694399526903E-15</v>
      </c>
      <c r="C974" s="3">
        <v>0.99999999999759803</v>
      </c>
      <c r="D974" s="3">
        <v>0</v>
      </c>
      <c r="E974" s="3">
        <v>0.99095588702748205</v>
      </c>
      <c r="F974" s="5">
        <v>9.5304585900068393</v>
      </c>
      <c r="G974" s="2">
        <v>2.5172163072851399E-12</v>
      </c>
      <c r="H974" s="1">
        <v>0.99999999770514203</v>
      </c>
      <c r="I974" s="3">
        <v>0</v>
      </c>
      <c r="J974" s="4">
        <v>0.99473702717152301</v>
      </c>
    </row>
    <row r="975" spans="1:10" x14ac:dyDescent="0.25">
      <c r="A975" s="5">
        <v>12.758904109589</v>
      </c>
      <c r="B975" s="6">
        <v>5.3148942673920802E-15</v>
      </c>
      <c r="C975" s="3">
        <v>0.99999999999759204</v>
      </c>
      <c r="D975" s="6">
        <v>3.3522615833272603E-5</v>
      </c>
      <c r="E975" s="3">
        <v>0.99092266815076802</v>
      </c>
      <c r="F975" s="5">
        <v>9.5441478439425094</v>
      </c>
      <c r="G975" s="2">
        <v>2.5216700333377602E-12</v>
      </c>
      <c r="H975" s="1">
        <v>0.99999999770262005</v>
      </c>
      <c r="I975" s="6">
        <v>1.1063603169566801E-5</v>
      </c>
      <c r="J975" s="4">
        <v>0.99472602185667602</v>
      </c>
    </row>
    <row r="976" spans="1:10" x14ac:dyDescent="0.25">
      <c r="A976" s="5">
        <v>12.772602739726</v>
      </c>
      <c r="B976" s="6">
        <v>5.3284015951861302E-15</v>
      </c>
      <c r="C976" s="3">
        <v>0.99999999999758704</v>
      </c>
      <c r="D976" s="6">
        <v>2.3569378298192401E-5</v>
      </c>
      <c r="E976" s="3">
        <v>0.99089931299477196</v>
      </c>
      <c r="F976" s="5">
        <v>9.5578370978781706</v>
      </c>
      <c r="G976" s="2">
        <v>2.5295856034089202E-12</v>
      </c>
      <c r="H976" s="1">
        <v>0.99999999770009096</v>
      </c>
      <c r="I976" s="6">
        <v>1.5855575708028501E-5</v>
      </c>
      <c r="J976" s="4">
        <v>0.99471025002796398</v>
      </c>
    </row>
    <row r="977" spans="1:10" x14ac:dyDescent="0.25">
      <c r="A977" s="5">
        <v>12.810958904109601</v>
      </c>
      <c r="B977" s="6">
        <v>5.3784496240561403E-15</v>
      </c>
      <c r="C977" s="3">
        <v>0.99999999999758205</v>
      </c>
      <c r="D977" s="6">
        <v>5.4158666643466502E-5</v>
      </c>
      <c r="E977" s="3">
        <v>0.99084564866240998</v>
      </c>
      <c r="F977" s="5">
        <v>9.5633127994524294</v>
      </c>
      <c r="G977" s="2">
        <v>2.5309468392645899E-12</v>
      </c>
      <c r="H977" s="1">
        <v>0.99999999769755998</v>
      </c>
      <c r="I977" s="6">
        <v>3.1791905897712498E-6</v>
      </c>
      <c r="J977" s="4">
        <v>0.99470708765952398</v>
      </c>
    </row>
    <row r="978" spans="1:10" x14ac:dyDescent="0.25">
      <c r="A978" s="5">
        <v>12.843835616438399</v>
      </c>
      <c r="B978" s="6">
        <v>5.4060219264357496E-15</v>
      </c>
      <c r="C978" s="3">
        <v>0.99999999999757605</v>
      </c>
      <c r="D978" s="6">
        <v>3.7480966270968899E-5</v>
      </c>
      <c r="E978" s="3">
        <v>0.99080851150604599</v>
      </c>
      <c r="F978" s="5">
        <v>9.56878850102669</v>
      </c>
      <c r="G978" s="2">
        <v>2.5333853322239299E-12</v>
      </c>
      <c r="H978" s="1">
        <v>0.99999999769502601</v>
      </c>
      <c r="I978" s="6">
        <v>6.3636678917199097E-6</v>
      </c>
      <c r="J978" s="4">
        <v>0.99470075769410904</v>
      </c>
    </row>
    <row r="979" spans="1:10" x14ac:dyDescent="0.25">
      <c r="A979" s="5">
        <v>12.8630136986301</v>
      </c>
      <c r="B979" s="6">
        <v>5.4211728536105698E-15</v>
      </c>
      <c r="C979" s="3">
        <v>0.99999999999757105</v>
      </c>
      <c r="D979" s="6">
        <v>3.7631850565650701E-5</v>
      </c>
      <c r="E979" s="3">
        <v>0.99077122624976199</v>
      </c>
      <c r="F979" s="5">
        <v>9.5934291581108795</v>
      </c>
      <c r="G979" s="2">
        <v>2.5431888608563E-12</v>
      </c>
      <c r="H979" s="1">
        <v>0.99999999769248304</v>
      </c>
      <c r="I979" s="6">
        <v>3.3474062910124503E-5</v>
      </c>
      <c r="J979" s="4">
        <v>0.994667461575651</v>
      </c>
    </row>
    <row r="980" spans="1:10" x14ac:dyDescent="0.25">
      <c r="A980" s="5">
        <v>12.8739726027397</v>
      </c>
      <c r="B980" s="6">
        <v>5.4295444507744999E-15</v>
      </c>
      <c r="C980" s="3">
        <v>0.99999999999756495</v>
      </c>
      <c r="D980" s="6">
        <v>1.7140089442337798E-5</v>
      </c>
      <c r="E980" s="3">
        <v>0.99075424448786198</v>
      </c>
      <c r="F980" s="5">
        <v>9.5989048596851507</v>
      </c>
      <c r="G980" s="2">
        <v>2.5436422879281798E-12</v>
      </c>
      <c r="H980" s="1">
        <v>0.99999999768993997</v>
      </c>
      <c r="I980" s="6">
        <v>6.3888391258082999E-6</v>
      </c>
      <c r="J980" s="4">
        <v>0.99466110682555497</v>
      </c>
    </row>
    <row r="981" spans="1:10" x14ac:dyDescent="0.25">
      <c r="A981" s="5">
        <v>12.9013698630137</v>
      </c>
      <c r="B981" s="6">
        <v>5.43893512603467E-15</v>
      </c>
      <c r="C981" s="3">
        <v>0.99999999999755995</v>
      </c>
      <c r="D981" s="6">
        <v>3.0911724785323598E-5</v>
      </c>
      <c r="E981" s="3">
        <v>0.99072361903867201</v>
      </c>
      <c r="F981" s="5">
        <v>9.6235455167693402</v>
      </c>
      <c r="G981" s="2">
        <v>2.5521000647541799E-12</v>
      </c>
      <c r="H981" s="1">
        <v>0.99999999768738801</v>
      </c>
      <c r="I981" s="6">
        <v>3.83887581115461E-5</v>
      </c>
      <c r="J981" s="4">
        <v>0.99462292375382699</v>
      </c>
    </row>
    <row r="982" spans="1:10" x14ac:dyDescent="0.25">
      <c r="A982" s="5">
        <v>12.9123287671233</v>
      </c>
      <c r="B982" s="6">
        <v>5.4633384812694196E-15</v>
      </c>
      <c r="C982" s="3">
        <v>0.99999999999755496</v>
      </c>
      <c r="D982" s="6">
        <v>1.3779482353122899E-5</v>
      </c>
      <c r="E982" s="3">
        <v>0.990709967474103</v>
      </c>
      <c r="F982" s="5">
        <v>9.6290212183436008</v>
      </c>
      <c r="G982" s="2">
        <v>2.5528687756084199E-12</v>
      </c>
      <c r="H982" s="1">
        <v>0.99999999768483505</v>
      </c>
      <c r="I982" s="6">
        <v>6.4093154166673703E-6</v>
      </c>
      <c r="J982" s="4">
        <v>0.99461654892221696</v>
      </c>
    </row>
    <row r="983" spans="1:10" x14ac:dyDescent="0.25">
      <c r="A983" s="5">
        <v>12.917808219178101</v>
      </c>
      <c r="B983" s="6">
        <v>5.5521338320987398E-15</v>
      </c>
      <c r="C983" s="3">
        <v>0.99999999999754896</v>
      </c>
      <c r="D983" s="6">
        <v>6.9661169076456302E-6</v>
      </c>
      <c r="E983" s="3">
        <v>0.99070306609668601</v>
      </c>
      <c r="F983" s="5">
        <v>9.6372347707049997</v>
      </c>
      <c r="G983" s="2">
        <v>2.5532620501619799E-12</v>
      </c>
      <c r="H983" s="1">
        <v>0.99999999768228098</v>
      </c>
      <c r="I983" s="6">
        <v>8.0147029630963495E-6</v>
      </c>
      <c r="J983" s="4">
        <v>0.99460857739796005</v>
      </c>
    </row>
    <row r="984" spans="1:10" x14ac:dyDescent="0.25">
      <c r="A984" s="5">
        <v>12.931506849315101</v>
      </c>
      <c r="B984" s="6">
        <v>6.7129512286820502E-15</v>
      </c>
      <c r="C984" s="3">
        <v>0.99999999999754197</v>
      </c>
      <c r="D984" s="6">
        <v>1.1491771144525599E-5</v>
      </c>
      <c r="E984" s="3">
        <v>0.99069168122919404</v>
      </c>
      <c r="F984" s="5">
        <v>9.6427104722792603</v>
      </c>
      <c r="G984" s="2">
        <v>2.5542823725258398E-12</v>
      </c>
      <c r="H984" s="1">
        <v>0.99999999767972703</v>
      </c>
      <c r="I984" s="6">
        <v>4.8101446350210303E-6</v>
      </c>
      <c r="J984" s="4">
        <v>0.99460379319835401</v>
      </c>
    </row>
    <row r="985" spans="1:10" x14ac:dyDescent="0.25">
      <c r="A985" s="5">
        <v>12.939726027397301</v>
      </c>
      <c r="B985" s="6">
        <v>1.7769802392345002E-14</v>
      </c>
      <c r="C985" s="3">
        <v>0.99999999999752398</v>
      </c>
      <c r="D985" s="6">
        <v>2.0096840460070299E-5</v>
      </c>
      <c r="E985" s="3">
        <v>0.99067177165659204</v>
      </c>
      <c r="F985" s="5">
        <v>9.6454483230663897</v>
      </c>
      <c r="G985" s="2">
        <v>2.55503057191477E-12</v>
      </c>
      <c r="H985" s="1">
        <v>0.99999999767717196</v>
      </c>
      <c r="I985" s="6">
        <v>1.6036539685765301E-6</v>
      </c>
      <c r="J985" s="4">
        <v>0.99460219819931295</v>
      </c>
    </row>
    <row r="986" spans="1:10" x14ac:dyDescent="0.25">
      <c r="A986" s="9">
        <v>12.958904109589</v>
      </c>
      <c r="B986" s="8">
        <v>4.6931328914200101E-14</v>
      </c>
      <c r="C986" s="9">
        <v>0.99999999999747802</v>
      </c>
      <c r="D986" s="8">
        <v>8.4359110611817404E-5</v>
      </c>
      <c r="E986" s="10">
        <v>0.99058820299196504</v>
      </c>
      <c r="F986" s="5">
        <v>9.6646132785763204</v>
      </c>
      <c r="G986" s="2">
        <v>5.11429511931667E-12</v>
      </c>
      <c r="H986" s="1">
        <v>0.99999999767205805</v>
      </c>
      <c r="I986" s="6">
        <v>1.28373361360503E-5</v>
      </c>
      <c r="J986" s="4">
        <v>0.99458943023852697</v>
      </c>
    </row>
    <row r="987" spans="1:10" x14ac:dyDescent="0.25">
      <c r="F987" s="5">
        <v>9.6755646817248504</v>
      </c>
      <c r="G987" s="2">
        <v>5.1177833479933801E-12</v>
      </c>
      <c r="H987" s="1">
        <v>0.99999999766694003</v>
      </c>
      <c r="I987" s="6">
        <v>8.0302768861216892E-6</v>
      </c>
      <c r="J987" s="4">
        <v>0.99458144344208199</v>
      </c>
    </row>
    <row r="988" spans="1:10" x14ac:dyDescent="0.25">
      <c r="F988" s="5">
        <v>9.6783025325119798</v>
      </c>
      <c r="G988" s="2">
        <v>2.5593713857677398E-12</v>
      </c>
      <c r="H988" s="1">
        <v>0.99999999766438097</v>
      </c>
      <c r="I988" s="6">
        <v>3.2131277938650702E-6</v>
      </c>
      <c r="J988" s="4">
        <v>0.99457824772993697</v>
      </c>
    </row>
    <row r="989" spans="1:10" x14ac:dyDescent="0.25">
      <c r="F989" s="5">
        <v>9.6810403832991092</v>
      </c>
      <c r="G989" s="2">
        <v>5.1200814915828599E-12</v>
      </c>
      <c r="H989" s="1">
        <v>0.99999999765926095</v>
      </c>
      <c r="I989" s="6">
        <v>1.6071352804680701E-6</v>
      </c>
      <c r="J989" s="4">
        <v>0.99457664930943002</v>
      </c>
    </row>
    <row r="990" spans="1:10" x14ac:dyDescent="0.25">
      <c r="F990" s="5">
        <v>9.6837782340862404</v>
      </c>
      <c r="G990" s="2">
        <v>2.5608131796596599E-12</v>
      </c>
      <c r="H990" s="1">
        <v>0.9999999976567</v>
      </c>
      <c r="I990" s="6">
        <v>1.6072481247428E-6</v>
      </c>
      <c r="J990" s="4">
        <v>0.99457505077926001</v>
      </c>
    </row>
    <row r="991" spans="1:10" x14ac:dyDescent="0.25">
      <c r="F991" s="5">
        <v>9.7002053388090292</v>
      </c>
      <c r="G991" s="2">
        <v>2.5624000374265898E-12</v>
      </c>
      <c r="H991" s="1">
        <v>0.99999999765413705</v>
      </c>
      <c r="I991" s="6">
        <v>9.6494466665236806E-6</v>
      </c>
      <c r="J991" s="4">
        <v>0.99456545372665495</v>
      </c>
    </row>
    <row r="992" spans="1:10" x14ac:dyDescent="0.25">
      <c r="F992" s="5">
        <v>9.7029431895961693</v>
      </c>
      <c r="G992" s="2">
        <v>2.56358288090243E-12</v>
      </c>
      <c r="H992" s="1">
        <v>0.99999999765157399</v>
      </c>
      <c r="I992" s="6">
        <v>4.8276603648060198E-6</v>
      </c>
      <c r="J992" s="4">
        <v>0.99456065231402402</v>
      </c>
    </row>
    <row r="993" spans="6:10" x14ac:dyDescent="0.25">
      <c r="F993" s="5">
        <v>9.7166324435318305</v>
      </c>
      <c r="G993" s="2">
        <v>2.5650669680270399E-12</v>
      </c>
      <c r="H993" s="1">
        <v>0.99999999764900904</v>
      </c>
      <c r="I993" s="6">
        <v>1.9321606292293399E-5</v>
      </c>
      <c r="J993" s="4">
        <v>0.99454143599031197</v>
      </c>
    </row>
    <row r="994" spans="6:10" x14ac:dyDescent="0.25">
      <c r="F994" s="5">
        <v>9.74127310061602</v>
      </c>
      <c r="G994" s="2">
        <v>2.5741432857240998E-12</v>
      </c>
      <c r="H994" s="1">
        <v>0.99999999764643499</v>
      </c>
      <c r="I994" s="6">
        <v>2.2587232566028199E-5</v>
      </c>
      <c r="J994" s="4">
        <v>0.99451897230529795</v>
      </c>
    </row>
    <row r="995" spans="6:10" x14ac:dyDescent="0.25">
      <c r="F995" s="5">
        <v>9.7467488021902806</v>
      </c>
      <c r="G995" s="2">
        <v>2.5752125856170499E-12</v>
      </c>
      <c r="H995" s="1">
        <v>0.99999999764385905</v>
      </c>
      <c r="I995" s="6">
        <v>1.13112467296098E-5</v>
      </c>
      <c r="J995" s="4">
        <v>0.99450772311944602</v>
      </c>
    </row>
    <row r="996" spans="6:10" x14ac:dyDescent="0.25">
      <c r="F996" s="5">
        <v>9.7549623545516795</v>
      </c>
      <c r="G996" s="2">
        <v>2.5777764855248901E-12</v>
      </c>
      <c r="H996" s="1">
        <v>0.999999997641282</v>
      </c>
      <c r="I996" s="6">
        <v>1.4549926868758801E-5</v>
      </c>
      <c r="J996" s="4">
        <v>0.99449325321007198</v>
      </c>
    </row>
    <row r="997" spans="6:10" x14ac:dyDescent="0.25">
      <c r="F997" s="5">
        <v>9.7577002053388107</v>
      </c>
      <c r="G997" s="2">
        <v>5.1589479800692899E-12</v>
      </c>
      <c r="H997" s="1">
        <v>0.99999999763612302</v>
      </c>
      <c r="I997" s="6">
        <v>3.2345977414444099E-6</v>
      </c>
      <c r="J997" s="4">
        <v>0.99449003642964395</v>
      </c>
    </row>
    <row r="998" spans="6:10" x14ac:dyDescent="0.25">
      <c r="F998" s="5">
        <v>9.7768651608487307</v>
      </c>
      <c r="G998" s="2">
        <v>2.58221885549985E-12</v>
      </c>
      <c r="H998" s="1">
        <v>0.99999999763353997</v>
      </c>
      <c r="I998" s="6">
        <v>2.26716768820679E-5</v>
      </c>
      <c r="J998" s="4">
        <v>0.99446748992846001</v>
      </c>
    </row>
    <row r="999" spans="6:10" x14ac:dyDescent="0.25">
      <c r="F999" s="5">
        <v>9.7987679671457908</v>
      </c>
      <c r="G999" s="2">
        <v>2.58811462535922E-12</v>
      </c>
      <c r="H999" s="1">
        <v>0.99999999763095204</v>
      </c>
      <c r="I999" s="6">
        <v>1.7845548993093901E-5</v>
      </c>
      <c r="J999" s="4">
        <v>0.994449743268497</v>
      </c>
    </row>
    <row r="1000" spans="6:10" x14ac:dyDescent="0.25">
      <c r="F1000" s="5">
        <v>9.8042436687200496</v>
      </c>
      <c r="G1000" s="2">
        <v>2.5890343022615998E-12</v>
      </c>
      <c r="H1000" s="1">
        <v>0.999999997628363</v>
      </c>
      <c r="I1000" s="6">
        <v>6.49552833866755E-6</v>
      </c>
      <c r="J1000" s="4">
        <v>0.99444328381298697</v>
      </c>
    </row>
    <row r="1001" spans="6:10" x14ac:dyDescent="0.25">
      <c r="F1001" s="5">
        <v>9.8097193702943208</v>
      </c>
      <c r="G1001" s="2">
        <v>2.5897642896530402E-12</v>
      </c>
      <c r="H1001" s="1">
        <v>0.99999999762577396</v>
      </c>
      <c r="I1001" s="6">
        <v>9.7472727798716599E-6</v>
      </c>
      <c r="J1001" s="4">
        <v>0.99443359075027604</v>
      </c>
    </row>
    <row r="1002" spans="6:10" x14ac:dyDescent="0.25">
      <c r="F1002" s="5">
        <v>9.8343600273785103</v>
      </c>
      <c r="G1002" s="2">
        <v>2.59299529239914E-12</v>
      </c>
      <c r="H1002" s="1">
        <v>0.99999999762318004</v>
      </c>
      <c r="I1002" s="6">
        <v>1.9513049750698899E-5</v>
      </c>
      <c r="J1002" s="4">
        <v>0.99441418650746405</v>
      </c>
    </row>
    <row r="1003" spans="6:10" x14ac:dyDescent="0.25">
      <c r="F1003" s="5">
        <v>9.8644763860369604</v>
      </c>
      <c r="G1003" s="2">
        <v>2.5992559925191899E-12</v>
      </c>
      <c r="H1003" s="1">
        <v>0.999999997620581</v>
      </c>
      <c r="I1003" s="6">
        <v>2.9316869818220599E-5</v>
      </c>
      <c r="J1003" s="4">
        <v>0.99438503382354804</v>
      </c>
    </row>
    <row r="1004" spans="6:10" x14ac:dyDescent="0.25">
      <c r="F1004" s="5">
        <v>9.8726899383983593</v>
      </c>
      <c r="G1004" s="2">
        <v>2.60081101457431E-12</v>
      </c>
      <c r="H1004" s="1">
        <v>0.99999999761797997</v>
      </c>
      <c r="I1004" s="6">
        <v>8.1535440874108706E-6</v>
      </c>
      <c r="J1004" s="4">
        <v>0.99437692609438799</v>
      </c>
    </row>
    <row r="1005" spans="6:10" x14ac:dyDescent="0.25">
      <c r="F1005" s="5">
        <v>9.8754277891854905</v>
      </c>
      <c r="G1005" s="2">
        <v>2.6013871602212899E-12</v>
      </c>
      <c r="H1005" s="1">
        <v>0.99999999761537905</v>
      </c>
      <c r="I1005" s="6">
        <v>1.63131385639854E-6</v>
      </c>
      <c r="J1005" s="4">
        <v>0.99437530395485296</v>
      </c>
    </row>
    <row r="1006" spans="6:10" x14ac:dyDescent="0.25">
      <c r="F1006" s="5">
        <v>9.8781656399726199</v>
      </c>
      <c r="G1006" s="2">
        <v>2.6021852178687098E-12</v>
      </c>
      <c r="H1006" s="1">
        <v>0.99999999761277703</v>
      </c>
      <c r="I1006" s="6">
        <v>6.5268753253076503E-6</v>
      </c>
      <c r="J1006" s="4">
        <v>0.99436881381239794</v>
      </c>
    </row>
    <row r="1007" spans="6:10" x14ac:dyDescent="0.25">
      <c r="F1007" s="5">
        <v>9.8891170431211499</v>
      </c>
      <c r="G1007" s="2">
        <v>5.2099925959404799E-12</v>
      </c>
      <c r="H1007" s="1">
        <v>0.99999999760756697</v>
      </c>
      <c r="I1007" s="6">
        <v>1.30636659222676E-5</v>
      </c>
      <c r="J1007" s="4">
        <v>0.994355823795259</v>
      </c>
    </row>
    <row r="1008" spans="6:10" x14ac:dyDescent="0.25">
      <c r="F1008" s="5">
        <v>9.90006844626968</v>
      </c>
      <c r="G1008" s="2">
        <v>2.6082709240688999E-12</v>
      </c>
      <c r="H1008" s="1">
        <v>0.99999999760495895</v>
      </c>
      <c r="I1008" s="6">
        <v>1.7977575615660799E-5</v>
      </c>
      <c r="J1008" s="4">
        <v>0.99433794784893204</v>
      </c>
    </row>
    <row r="1009" spans="6:10" x14ac:dyDescent="0.25">
      <c r="F1009" s="5">
        <v>9.9028062970568094</v>
      </c>
      <c r="G1009" s="2">
        <v>2.6087834361134301E-12</v>
      </c>
      <c r="H1009" s="1">
        <v>0.99999999760235003</v>
      </c>
      <c r="I1009" s="6">
        <v>1.63572871666583E-6</v>
      </c>
      <c r="J1009" s="4">
        <v>0.994336321383127</v>
      </c>
    </row>
    <row r="1010" spans="6:10" x14ac:dyDescent="0.25">
      <c r="F1010" s="5">
        <v>9.9219712525667294</v>
      </c>
      <c r="G1010" s="2">
        <v>2.6186623690216602E-12</v>
      </c>
      <c r="H1010" s="1">
        <v>0.99999999759973102</v>
      </c>
      <c r="I1010" s="6">
        <v>1.96400795517719E-5</v>
      </c>
      <c r="J1010" s="4">
        <v>0.99431679273044604</v>
      </c>
    </row>
    <row r="1011" spans="6:10" x14ac:dyDescent="0.25">
      <c r="F1011" s="5">
        <v>9.93018480492813</v>
      </c>
      <c r="G1011" s="2">
        <v>5.25484309345263E-12</v>
      </c>
      <c r="H1011" s="1">
        <v>0.999999997594476</v>
      </c>
      <c r="I1011" s="6">
        <v>8.1988486676024003E-6</v>
      </c>
      <c r="J1011" s="4">
        <v>0.99430864051095502</v>
      </c>
    </row>
    <row r="1012" spans="6:10" x14ac:dyDescent="0.25">
      <c r="F1012" s="5">
        <v>9.9438740588637895</v>
      </c>
      <c r="G1012" s="2">
        <v>2.63449629905891E-12</v>
      </c>
      <c r="H1012" s="1">
        <v>0.99999999759184199</v>
      </c>
      <c r="I1012" s="6">
        <v>1.64484692639832E-5</v>
      </c>
      <c r="J1012" s="4">
        <v>0.99429228579034801</v>
      </c>
    </row>
    <row r="1013" spans="6:10" x14ac:dyDescent="0.25">
      <c r="F1013" s="5">
        <v>9.9520876112251901</v>
      </c>
      <c r="G1013" s="2">
        <v>7.9164734836019797E-12</v>
      </c>
      <c r="H1013" s="1">
        <v>0.99999999758392499</v>
      </c>
      <c r="I1013" s="6">
        <v>1.31884156926877E-5</v>
      </c>
      <c r="J1013" s="4">
        <v>0.99427917273683297</v>
      </c>
    </row>
    <row r="1014" spans="6:10" x14ac:dyDescent="0.25">
      <c r="F1014" s="5">
        <v>9.9657768651608496</v>
      </c>
      <c r="G1014" s="2">
        <v>2.6421104436268801E-12</v>
      </c>
      <c r="H1014" s="1">
        <v>0.999999997581283</v>
      </c>
      <c r="I1014" s="6">
        <v>1.32038122227212E-5</v>
      </c>
      <c r="J1014" s="4">
        <v>0.99426604454801004</v>
      </c>
    </row>
    <row r="1015" spans="6:10" x14ac:dyDescent="0.25">
      <c r="F1015" s="5">
        <v>9.9712525667351102</v>
      </c>
      <c r="G1015" s="2">
        <v>2.6429765396540398E-12</v>
      </c>
      <c r="H1015" s="1">
        <v>0.99999999757864</v>
      </c>
      <c r="I1015" s="6">
        <v>8.2586542099081697E-6</v>
      </c>
      <c r="J1015" s="4">
        <v>0.99425783328246298</v>
      </c>
    </row>
    <row r="1016" spans="6:10" x14ac:dyDescent="0.25">
      <c r="F1016" s="5">
        <v>9.9739904175222396</v>
      </c>
      <c r="G1016" s="2">
        <v>2.64346972362598E-12</v>
      </c>
      <c r="H1016" s="1">
        <v>0.999999997575997</v>
      </c>
      <c r="I1016" s="6">
        <v>4.9565413860449104E-6</v>
      </c>
      <c r="J1016" s="4">
        <v>0.99425290521457699</v>
      </c>
    </row>
    <row r="1017" spans="6:10" x14ac:dyDescent="0.25">
      <c r="F1017" s="5">
        <v>9.9794661190965108</v>
      </c>
      <c r="G1017" s="2">
        <v>2.64374160397643E-12</v>
      </c>
      <c r="H1017" s="1">
        <v>0.99999999757335301</v>
      </c>
      <c r="I1017" s="6">
        <v>8.2649457541824501E-6</v>
      </c>
      <c r="J1017" s="4">
        <v>0.99424468780220798</v>
      </c>
    </row>
    <row r="1018" spans="6:10" x14ac:dyDescent="0.25">
      <c r="F1018" s="5">
        <v>9.9849418206707696</v>
      </c>
      <c r="G1018" s="2">
        <v>2.64478513018873E-12</v>
      </c>
      <c r="H1018" s="1">
        <v>0.99999999757070801</v>
      </c>
      <c r="I1018" s="3">
        <v>0</v>
      </c>
      <c r="J1018" s="4">
        <v>0.99424468780220798</v>
      </c>
    </row>
    <row r="1019" spans="6:10" x14ac:dyDescent="0.25">
      <c r="F1019" s="5">
        <v>9.9904175222450409</v>
      </c>
      <c r="G1019" s="2">
        <v>2.6453067412274498E-12</v>
      </c>
      <c r="H1019" s="1">
        <v>0.99999999756806301</v>
      </c>
      <c r="I1019" s="6">
        <v>6.6159276525317897E-6</v>
      </c>
      <c r="J1019" s="4">
        <v>0.99423810997304396</v>
      </c>
    </row>
    <row r="1020" spans="6:10" x14ac:dyDescent="0.25">
      <c r="F1020" s="5">
        <v>9.9958932238192997</v>
      </c>
      <c r="G1020" s="2">
        <v>5.2918508779424697E-12</v>
      </c>
      <c r="H1020" s="1">
        <v>0.99999999756277103</v>
      </c>
      <c r="I1020" s="6">
        <v>9.92822630916778E-6</v>
      </c>
      <c r="J1020" s="4">
        <v>0.99422823900108304</v>
      </c>
    </row>
    <row r="1021" spans="6:10" x14ac:dyDescent="0.25">
      <c r="F1021" s="5">
        <v>10.001368925393599</v>
      </c>
      <c r="G1021" s="2">
        <v>2.6461614136422E-12</v>
      </c>
      <c r="H1021" s="1">
        <v>0.99999999756012503</v>
      </c>
      <c r="I1021" s="6">
        <v>3.3101934528503898E-6</v>
      </c>
      <c r="J1021" s="4">
        <v>0.99422494791872296</v>
      </c>
    </row>
    <row r="1022" spans="6:10" x14ac:dyDescent="0.25">
      <c r="F1022" s="5">
        <v>10.0205338809035</v>
      </c>
      <c r="G1022" s="2">
        <v>2.64892991547845E-12</v>
      </c>
      <c r="H1022" s="1">
        <v>0.99999999755747604</v>
      </c>
      <c r="I1022" s="6">
        <v>2.15292000598465E-5</v>
      </c>
      <c r="J1022" s="4">
        <v>0.99420354328132798</v>
      </c>
    </row>
    <row r="1023" spans="6:10" x14ac:dyDescent="0.25">
      <c r="F1023" s="5">
        <v>10.023271731690601</v>
      </c>
      <c r="G1023" s="2">
        <v>5.29982886068924E-12</v>
      </c>
      <c r="H1023" s="1">
        <v>0.99999999755217595</v>
      </c>
      <c r="I1023" s="6">
        <v>6.6283039953972702E-6</v>
      </c>
      <c r="J1023" s="4">
        <v>0.99419695341984904</v>
      </c>
    </row>
    <row r="1024" spans="6:10" x14ac:dyDescent="0.25">
      <c r="F1024" s="5">
        <v>10.0287474332649</v>
      </c>
      <c r="G1024" s="2">
        <v>2.65200827405689E-12</v>
      </c>
      <c r="H1024" s="1">
        <v>0.99999999754952396</v>
      </c>
      <c r="I1024" s="6">
        <v>3.3147746055627701E-6</v>
      </c>
      <c r="J1024" s="4">
        <v>0.99419365788649705</v>
      </c>
    </row>
    <row r="1025" spans="6:10" x14ac:dyDescent="0.25">
      <c r="F1025" s="5">
        <v>10.0506502395619</v>
      </c>
      <c r="G1025" s="2">
        <v>2.6560392661433599E-12</v>
      </c>
      <c r="H1025" s="1">
        <v>0.99999999754686797</v>
      </c>
      <c r="I1025" s="6">
        <v>3.3174852926352299E-5</v>
      </c>
      <c r="J1025" s="4">
        <v>0.99416067620520099</v>
      </c>
    </row>
    <row r="1026" spans="6:10" x14ac:dyDescent="0.25">
      <c r="F1026" s="5">
        <v>10.0616016427105</v>
      </c>
      <c r="G1026" s="2">
        <v>2.6583204418265599E-12</v>
      </c>
      <c r="H1026" s="1">
        <v>0.99999999754420998</v>
      </c>
      <c r="I1026" s="6">
        <v>8.3007987568871708E-6</v>
      </c>
      <c r="J1026" s="4">
        <v>0.99415242391174596</v>
      </c>
    </row>
    <row r="1027" spans="6:10" x14ac:dyDescent="0.25">
      <c r="F1027" s="5">
        <v>10.0643394934976</v>
      </c>
      <c r="G1027" s="2">
        <v>2.6586276791114902E-12</v>
      </c>
      <c r="H1027" s="1">
        <v>0.999999997541551</v>
      </c>
      <c r="I1027" s="6">
        <v>1.6607751783803701E-6</v>
      </c>
      <c r="J1027" s="4">
        <v>0.99415077284944797</v>
      </c>
    </row>
    <row r="1028" spans="6:10" x14ac:dyDescent="0.25">
      <c r="F1028" s="5">
        <v>10.0944558521561</v>
      </c>
      <c r="G1028" s="2">
        <v>2.6668591360810101E-12</v>
      </c>
      <c r="H1028" s="1">
        <v>0.99999999753888402</v>
      </c>
      <c r="I1028" s="6">
        <v>3.3250666644528901E-5</v>
      </c>
      <c r="J1028" s="4">
        <v>0.99411771722306896</v>
      </c>
    </row>
    <row r="1029" spans="6:10" x14ac:dyDescent="0.25">
      <c r="F1029" s="5">
        <v>10.0971937029432</v>
      </c>
      <c r="G1029" s="2">
        <v>2.6673270436724601E-12</v>
      </c>
      <c r="H1029" s="1">
        <v>0.99999999753621704</v>
      </c>
      <c r="I1029" s="6">
        <v>6.6568759350717202E-6</v>
      </c>
      <c r="J1029" s="4">
        <v>0.994111099526788</v>
      </c>
    </row>
    <row r="1030" spans="6:10" x14ac:dyDescent="0.25">
      <c r="F1030" s="5">
        <v>10.1163586584531</v>
      </c>
      <c r="G1030" s="2">
        <v>2.6708672489915698E-12</v>
      </c>
      <c r="H1030" s="1">
        <v>0.99999999753354596</v>
      </c>
      <c r="I1030" s="6">
        <v>2.49812935833836E-5</v>
      </c>
      <c r="J1030" s="4">
        <v>0.99408626565574798</v>
      </c>
    </row>
    <row r="1031" spans="6:10" x14ac:dyDescent="0.25">
      <c r="F1031" s="5">
        <v>10.1218343600274</v>
      </c>
      <c r="G1031" s="2">
        <v>2.6722153046361399E-12</v>
      </c>
      <c r="H1031" s="1">
        <v>0.99999999753087399</v>
      </c>
      <c r="I1031" s="6">
        <v>1.16675888077117E-5</v>
      </c>
      <c r="J1031" s="4">
        <v>0.99407466713362502</v>
      </c>
    </row>
    <row r="1032" spans="6:10" x14ac:dyDescent="0.25">
      <c r="F1032" s="5">
        <v>10.1300479123888</v>
      </c>
      <c r="G1032" s="2">
        <v>2.6730081260015601E-12</v>
      </c>
      <c r="H1032" s="1">
        <v>0.99999999752820101</v>
      </c>
      <c r="I1032" s="6">
        <v>1.0005612712763799E-5</v>
      </c>
      <c r="J1032" s="4">
        <v>0.99406472085725694</v>
      </c>
    </row>
    <row r="1033" spans="6:10" x14ac:dyDescent="0.25">
      <c r="F1033" s="5">
        <v>10.1327857631759</v>
      </c>
      <c r="G1033" s="2">
        <v>2.6734998992736298E-12</v>
      </c>
      <c r="H1033" s="1">
        <v>0.99999999752552704</v>
      </c>
      <c r="I1033" s="6">
        <v>3.33600926649951E-6</v>
      </c>
      <c r="J1033" s="4">
        <v>0.99406140465366799</v>
      </c>
    </row>
    <row r="1034" spans="6:10" x14ac:dyDescent="0.25">
      <c r="F1034" s="5">
        <v>10.135523613963</v>
      </c>
      <c r="G1034" s="2">
        <v>5.3475700309252999E-12</v>
      </c>
      <c r="H1034" s="1">
        <v>0.99999999752017998</v>
      </c>
      <c r="I1034" s="3">
        <v>0</v>
      </c>
      <c r="J1034" s="4">
        <v>0.99406140465366799</v>
      </c>
    </row>
    <row r="1035" spans="6:10" x14ac:dyDescent="0.25">
      <c r="F1035" s="5">
        <v>10.138261464750199</v>
      </c>
      <c r="G1035" s="2">
        <v>2.67450259393184E-12</v>
      </c>
      <c r="H1035" s="1">
        <v>0.99999999751750501</v>
      </c>
      <c r="I1035" s="6">
        <v>5.0051179829218098E-6</v>
      </c>
      <c r="J1035" s="4">
        <v>0.99405642927150695</v>
      </c>
    </row>
    <row r="1036" spans="6:10" x14ac:dyDescent="0.25">
      <c r="F1036" s="5">
        <v>10.154688569473</v>
      </c>
      <c r="G1036" s="2">
        <v>2.6768262542296199E-12</v>
      </c>
      <c r="H1036" s="1">
        <v>0.99999999751482804</v>
      </c>
      <c r="I1036" s="6">
        <v>1.50227559665003E-5</v>
      </c>
      <c r="J1036" s="4">
        <v>0.99404149591652302</v>
      </c>
    </row>
    <row r="1037" spans="6:10" x14ac:dyDescent="0.25">
      <c r="F1037" s="5">
        <v>10.184804928131401</v>
      </c>
      <c r="G1037" s="2">
        <v>2.6817795542719699E-12</v>
      </c>
      <c r="H1037" s="1">
        <v>0.99999999751214697</v>
      </c>
      <c r="I1037" s="6">
        <v>3.6766653604872197E-5</v>
      </c>
      <c r="J1037" s="4">
        <v>0.99400494900903202</v>
      </c>
    </row>
    <row r="1038" spans="6:10" x14ac:dyDescent="0.25">
      <c r="F1038" s="5">
        <v>10.195756331279901</v>
      </c>
      <c r="G1038" s="2">
        <v>5.3666521328530697E-12</v>
      </c>
      <c r="H1038" s="1">
        <v>0.99999999750678004</v>
      </c>
      <c r="I1038" s="6">
        <v>1.8405077594199299E-5</v>
      </c>
      <c r="J1038" s="4">
        <v>0.993986654439174</v>
      </c>
    </row>
    <row r="1039" spans="6:10" x14ac:dyDescent="0.25">
      <c r="F1039" s="5">
        <v>10.198494182067099</v>
      </c>
      <c r="G1039" s="2">
        <v>2.68392430687873E-12</v>
      </c>
      <c r="H1039" s="1">
        <v>0.99999999750409596</v>
      </c>
      <c r="I1039" s="6">
        <v>5.0217411067220197E-6</v>
      </c>
      <c r="J1039" s="4">
        <v>0.993981662908065</v>
      </c>
    </row>
    <row r="1040" spans="6:10" x14ac:dyDescent="0.25">
      <c r="F1040" s="5">
        <v>10.220396988364101</v>
      </c>
      <c r="G1040" s="2">
        <v>5.3742438587179599E-12</v>
      </c>
      <c r="H1040" s="1">
        <v>0.99999999749872204</v>
      </c>
      <c r="I1040" s="6">
        <v>2.6803841179649099E-5</v>
      </c>
      <c r="J1040" s="4">
        <v>0.99395502073849396</v>
      </c>
    </row>
    <row r="1041" spans="6:10" x14ac:dyDescent="0.25">
      <c r="F1041" s="5">
        <v>10.2231348391513</v>
      </c>
      <c r="G1041" s="2">
        <v>2.6874096936929102E-12</v>
      </c>
      <c r="H1041" s="1">
        <v>0.99999999749603496</v>
      </c>
      <c r="I1041" s="6">
        <v>3.3532547090630799E-6</v>
      </c>
      <c r="J1041" s="4">
        <v>0.99395168775972897</v>
      </c>
    </row>
    <row r="1042" spans="6:10" x14ac:dyDescent="0.25">
      <c r="F1042" s="5">
        <v>10.2368240930869</v>
      </c>
      <c r="G1042" s="2">
        <v>2.6901431832088801E-12</v>
      </c>
      <c r="H1042" s="1">
        <v>0.99999999749334401</v>
      </c>
      <c r="I1042" s="6">
        <v>1.84527751911773E-5</v>
      </c>
      <c r="J1042" s="4">
        <v>0.99393334676190503</v>
      </c>
    </row>
    <row r="1043" spans="6:10" x14ac:dyDescent="0.25">
      <c r="F1043" s="5">
        <v>10.250513347022601</v>
      </c>
      <c r="G1043" s="2">
        <v>5.3828366111287904E-12</v>
      </c>
      <c r="H1043" s="1">
        <v>0.99999999748796198</v>
      </c>
      <c r="I1043" s="6">
        <v>1.00731142683684E-5</v>
      </c>
      <c r="J1043" s="4">
        <v>0.99392333480815398</v>
      </c>
    </row>
    <row r="1044" spans="6:10" x14ac:dyDescent="0.25">
      <c r="F1044" s="5">
        <v>10.2559890485969</v>
      </c>
      <c r="G1044" s="2">
        <v>2.6930625955191599E-12</v>
      </c>
      <c r="H1044" s="1">
        <v>0.99999999748526802</v>
      </c>
      <c r="I1044" s="6">
        <v>3.3592759341545199E-6</v>
      </c>
      <c r="J1044" s="4">
        <v>0.99391999595102298</v>
      </c>
    </row>
    <row r="1045" spans="6:10" x14ac:dyDescent="0.25">
      <c r="F1045" s="5">
        <v>10.2614647501711</v>
      </c>
      <c r="G1045" s="2">
        <v>2.6935589540407198E-12</v>
      </c>
      <c r="H1045" s="1">
        <v>0.99999999748257495</v>
      </c>
      <c r="I1045" s="6">
        <v>1.0081300344719E-5</v>
      </c>
      <c r="J1045" s="4">
        <v>0.99390997599553199</v>
      </c>
    </row>
    <row r="1046" spans="6:10" x14ac:dyDescent="0.25">
      <c r="F1046" s="5">
        <v>10.2669404517454</v>
      </c>
      <c r="G1046" s="2">
        <v>2.69434142576202E-12</v>
      </c>
      <c r="H1046" s="1">
        <v>0.999999997479881</v>
      </c>
      <c r="I1046" s="6">
        <v>6.7233169710008101E-6</v>
      </c>
      <c r="J1046" s="4">
        <v>0.99390329364618701</v>
      </c>
    </row>
    <row r="1047" spans="6:10" x14ac:dyDescent="0.25">
      <c r="F1047" s="5">
        <v>10.269678302532499</v>
      </c>
      <c r="G1047" s="2">
        <v>2.6944727974433301E-12</v>
      </c>
      <c r="H1047" s="1">
        <v>0.99999999747718604</v>
      </c>
      <c r="I1047" s="6">
        <v>3.3623052366378602E-6</v>
      </c>
      <c r="J1047" s="4">
        <v>0.99389995184555602</v>
      </c>
    </row>
    <row r="1048" spans="6:10" x14ac:dyDescent="0.25">
      <c r="F1048" s="5">
        <v>10.275154004106801</v>
      </c>
      <c r="G1048" s="2">
        <v>2.6951111673573298E-12</v>
      </c>
      <c r="H1048" s="1">
        <v>0.99999999747449098</v>
      </c>
      <c r="I1048" s="6">
        <v>1.6812224191741301E-6</v>
      </c>
      <c r="J1048" s="4">
        <v>0.99389828088007903</v>
      </c>
    </row>
    <row r="1049" spans="6:10" x14ac:dyDescent="0.25">
      <c r="F1049" s="5">
        <v>10.2778918548939</v>
      </c>
      <c r="G1049" s="2">
        <v>2.69569815215945E-12</v>
      </c>
      <c r="H1049" s="1">
        <v>0.99999999747179502</v>
      </c>
      <c r="I1049" s="6">
        <v>1.6813360712861599E-6</v>
      </c>
      <c r="J1049" s="4">
        <v>0.99389660980445305</v>
      </c>
    </row>
    <row r="1050" spans="6:10" x14ac:dyDescent="0.25">
      <c r="F1050" s="5">
        <v>10.286105407255301</v>
      </c>
      <c r="G1050" s="2">
        <v>5.3934556847255404E-12</v>
      </c>
      <c r="H1050" s="1">
        <v>0.999999997466402</v>
      </c>
      <c r="I1050" s="6">
        <v>1.00909090989289E-5</v>
      </c>
      <c r="J1050" s="4">
        <v>0.99388658053471202</v>
      </c>
    </row>
    <row r="1051" spans="6:10" x14ac:dyDescent="0.25">
      <c r="F1051" s="5">
        <v>10.2888432580424</v>
      </c>
      <c r="G1051" s="2">
        <v>2.6975941749966699E-12</v>
      </c>
      <c r="H1051" s="1">
        <v>0.99999999746370405</v>
      </c>
      <c r="I1051" s="3">
        <v>0</v>
      </c>
      <c r="J1051" s="4">
        <v>0.99388658053471202</v>
      </c>
    </row>
    <row r="1052" spans="6:10" x14ac:dyDescent="0.25">
      <c r="F1052" s="5">
        <v>10.299794661190999</v>
      </c>
      <c r="G1052" s="2">
        <v>5.3962045688539804E-12</v>
      </c>
      <c r="H1052" s="1">
        <v>0.99999999745830803</v>
      </c>
      <c r="I1052" s="6">
        <v>1.0095517443115999E-5</v>
      </c>
      <c r="J1052" s="4">
        <v>0.99387654678604997</v>
      </c>
    </row>
    <row r="1053" spans="6:10" x14ac:dyDescent="0.25">
      <c r="F1053" s="5">
        <v>10.3025325119781</v>
      </c>
      <c r="G1053" s="2">
        <v>2.6986038576175499E-12</v>
      </c>
      <c r="H1053" s="1">
        <v>0.99999999745560897</v>
      </c>
      <c r="I1053" s="3">
        <v>0</v>
      </c>
      <c r="J1053" s="4">
        <v>0.99387654678604997</v>
      </c>
    </row>
    <row r="1054" spans="6:10" x14ac:dyDescent="0.25">
      <c r="F1054" s="5">
        <v>10.3080082135524</v>
      </c>
      <c r="G1054" s="2">
        <v>2.6990736132504299E-12</v>
      </c>
      <c r="H1054" s="1">
        <v>0.99999999745291002</v>
      </c>
      <c r="I1054" s="6">
        <v>8.4169731318934505E-6</v>
      </c>
      <c r="J1054" s="4">
        <v>0.99386818138906496</v>
      </c>
    </row>
    <row r="1055" spans="6:10" x14ac:dyDescent="0.25">
      <c r="F1055" s="5">
        <v>10.3134839151266</v>
      </c>
      <c r="G1055" s="2">
        <v>5.3997428253785698E-12</v>
      </c>
      <c r="H1055" s="1">
        <v>0.999999997447511</v>
      </c>
      <c r="I1055" s="6">
        <v>1.0103892960281299E-5</v>
      </c>
      <c r="J1055" s="4">
        <v>0.99385813950207502</v>
      </c>
    </row>
    <row r="1056" spans="6:10" x14ac:dyDescent="0.25">
      <c r="F1056" s="5">
        <v>10.321697467488001</v>
      </c>
      <c r="G1056" s="2">
        <v>2.7011819049835999E-12</v>
      </c>
      <c r="H1056" s="1">
        <v>0.99999999744480905</v>
      </c>
      <c r="I1056" s="6">
        <v>5.0542699920200599E-6</v>
      </c>
      <c r="J1056" s="4">
        <v>0.99385311628739803</v>
      </c>
    </row>
    <row r="1057" spans="6:10" x14ac:dyDescent="0.25">
      <c r="F1057" s="5">
        <v>10.346338124572201</v>
      </c>
      <c r="G1057" s="2">
        <v>5.4110906459477998E-12</v>
      </c>
      <c r="H1057" s="1">
        <v>0.99999999743939805</v>
      </c>
      <c r="I1057" s="6">
        <v>3.03500001459494E-5</v>
      </c>
      <c r="J1057" s="4">
        <v>0.99382295330289905</v>
      </c>
    </row>
    <row r="1058" spans="6:10" x14ac:dyDescent="0.25">
      <c r="F1058" s="5">
        <v>10.3490759753593</v>
      </c>
      <c r="G1058" s="2">
        <v>5.4115990813848904E-12</v>
      </c>
      <c r="H1058" s="1">
        <v>0.99999999743398704</v>
      </c>
      <c r="I1058" s="3">
        <v>0</v>
      </c>
      <c r="J1058" s="4">
        <v>0.99382295330289905</v>
      </c>
    </row>
    <row r="1059" spans="6:10" x14ac:dyDescent="0.25">
      <c r="F1059" s="5">
        <v>10.376454483230701</v>
      </c>
      <c r="G1059" s="2">
        <v>2.70928695441428E-12</v>
      </c>
      <c r="H1059" s="1">
        <v>0.99999999743127699</v>
      </c>
      <c r="I1059" s="6">
        <v>2.1945563619538001E-5</v>
      </c>
      <c r="J1059" s="4">
        <v>0.99380114353736604</v>
      </c>
    </row>
    <row r="1060" spans="6:10" x14ac:dyDescent="0.25">
      <c r="F1060" s="5">
        <v>10.4093086926762</v>
      </c>
      <c r="G1060" s="2">
        <v>2.7117410237226301E-12</v>
      </c>
      <c r="H1060" s="1">
        <v>0.99999999742856605</v>
      </c>
      <c r="I1060" s="6">
        <v>2.36616616321834E-5</v>
      </c>
      <c r="J1060" s="4">
        <v>0.99377762882917797</v>
      </c>
    </row>
    <row r="1061" spans="6:10" x14ac:dyDescent="0.25">
      <c r="F1061" s="5">
        <v>10.417522245037601</v>
      </c>
      <c r="G1061" s="2">
        <v>2.7122802788315301E-12</v>
      </c>
      <c r="H1061" s="1">
        <v>0.99999999742585299</v>
      </c>
      <c r="I1061" s="6">
        <v>5.0729214733377997E-6</v>
      </c>
      <c r="J1061" s="4">
        <v>0.99377258748609199</v>
      </c>
    </row>
    <row r="1062" spans="6:10" x14ac:dyDescent="0.25">
      <c r="F1062" s="5">
        <v>10.4202600958248</v>
      </c>
      <c r="G1062" s="2">
        <v>2.71261162345996E-12</v>
      </c>
      <c r="H1062" s="1">
        <v>0.99999999742314105</v>
      </c>
      <c r="I1062" s="6">
        <v>3.3823020939996798E-6</v>
      </c>
      <c r="J1062" s="4">
        <v>0.99376922625267206</v>
      </c>
    </row>
    <row r="1063" spans="6:10" x14ac:dyDescent="0.25">
      <c r="F1063" s="5">
        <v>10.4394250513347</v>
      </c>
      <c r="G1063" s="2">
        <v>2.71381903983681E-12</v>
      </c>
      <c r="H1063" s="1">
        <v>0.999999997420427</v>
      </c>
      <c r="I1063" s="6">
        <v>1.5224945952889299E-5</v>
      </c>
      <c r="J1063" s="4">
        <v>0.99375409628509004</v>
      </c>
    </row>
    <row r="1064" spans="6:10" x14ac:dyDescent="0.25">
      <c r="F1064" s="5">
        <v>10.442162902121799</v>
      </c>
      <c r="G1064" s="2">
        <v>2.7144043039357499E-12</v>
      </c>
      <c r="H1064" s="1">
        <v>0.99999999741771295</v>
      </c>
      <c r="I1064" s="6">
        <v>1.6921585192959701E-6</v>
      </c>
      <c r="J1064" s="4">
        <v>0.993752414697052</v>
      </c>
    </row>
    <row r="1065" spans="6:10" x14ac:dyDescent="0.25">
      <c r="F1065" s="5">
        <v>10.466803559205999</v>
      </c>
      <c r="G1065" s="2">
        <v>2.8161359454339899E-12</v>
      </c>
      <c r="H1065" s="1">
        <v>0.99999999741489598</v>
      </c>
      <c r="I1065" s="6">
        <v>1.70091802126427E-5</v>
      </c>
      <c r="J1065" s="4">
        <v>0.99373551192689602</v>
      </c>
    </row>
    <row r="1066" spans="6:10" x14ac:dyDescent="0.25">
      <c r="F1066" s="5">
        <v>10.483230663928801</v>
      </c>
      <c r="G1066" s="2">
        <v>5.83932844467687E-12</v>
      </c>
      <c r="H1066" s="1">
        <v>0.99999999740905698</v>
      </c>
      <c r="I1066" s="6">
        <v>1.9365529041637201E-5</v>
      </c>
      <c r="J1066" s="4">
        <v>0.993716267899316</v>
      </c>
    </row>
    <row r="1067" spans="6:10" x14ac:dyDescent="0.25">
      <c r="F1067" s="5">
        <v>10.507871321013001</v>
      </c>
      <c r="G1067" s="2">
        <v>8.9812197728191495E-12</v>
      </c>
      <c r="H1067" s="1">
        <v>0.99999999740007595</v>
      </c>
      <c r="I1067" s="6">
        <v>1.28121333004506E-5</v>
      </c>
      <c r="J1067" s="4">
        <v>0.99370353635558795</v>
      </c>
    </row>
    <row r="1068" spans="6:10" x14ac:dyDescent="0.25">
      <c r="F1068" s="5">
        <v>10.532511978097199</v>
      </c>
      <c r="G1068" s="2">
        <v>3.03113632649281E-12</v>
      </c>
      <c r="H1068" s="1">
        <v>0.99999999739704504</v>
      </c>
      <c r="I1068" s="6">
        <v>2.8036542396961899E-5</v>
      </c>
      <c r="J1068" s="4">
        <v>0.99367567673480595</v>
      </c>
    </row>
    <row r="1069" spans="6:10" x14ac:dyDescent="0.25">
      <c r="F1069" s="5">
        <v>10.546201232032899</v>
      </c>
      <c r="G1069" s="2">
        <v>3.0469779369061801E-12</v>
      </c>
      <c r="H1069" s="1">
        <v>0.99999999739399803</v>
      </c>
      <c r="I1069" s="6">
        <v>7.5320336531030704E-6</v>
      </c>
      <c r="J1069" s="4">
        <v>0.993668192364355</v>
      </c>
    </row>
    <row r="1070" spans="6:10" x14ac:dyDescent="0.25">
      <c r="F1070" s="5">
        <v>10.54893908282</v>
      </c>
      <c r="G1070" s="2">
        <v>3.0518678735818598E-12</v>
      </c>
      <c r="H1070" s="1">
        <v>0.99999999739094603</v>
      </c>
      <c r="I1070" s="6">
        <v>5.6563163954200003E-6</v>
      </c>
      <c r="J1070" s="4">
        <v>0.99366257187856299</v>
      </c>
    </row>
    <row r="1071" spans="6:10" x14ac:dyDescent="0.25">
      <c r="F1071" s="5">
        <v>10.5598904859685</v>
      </c>
      <c r="G1071" s="2">
        <v>3.0653103151972399E-12</v>
      </c>
      <c r="H1071" s="1">
        <v>0.99999999738788103</v>
      </c>
      <c r="I1071" s="6">
        <v>1.8989827220679599E-6</v>
      </c>
      <c r="J1071" s="4">
        <v>0.99366068493229898</v>
      </c>
    </row>
    <row r="1072" spans="6:10" x14ac:dyDescent="0.25">
      <c r="F1072" s="5">
        <v>10.5653661875428</v>
      </c>
      <c r="G1072" s="2">
        <v>3.0721825917209098E-12</v>
      </c>
      <c r="H1072" s="1">
        <v>0.99999999738480805</v>
      </c>
      <c r="I1072" s="6">
        <v>3.8043992364724899E-6</v>
      </c>
      <c r="J1072" s="4">
        <v>0.99365690465753898</v>
      </c>
    </row>
    <row r="1073" spans="6:10" x14ac:dyDescent="0.25">
      <c r="F1073" s="5">
        <v>10.568104038329899</v>
      </c>
      <c r="G1073" s="2">
        <v>3.07484210451263E-12</v>
      </c>
      <c r="H1073" s="1">
        <v>0.99999999738173395</v>
      </c>
      <c r="I1073" s="6">
        <v>3.8075314816466598E-6</v>
      </c>
      <c r="J1073" s="4">
        <v>0.99365312128479499</v>
      </c>
    </row>
    <row r="1074" spans="6:10" x14ac:dyDescent="0.25">
      <c r="F1074" s="5">
        <v>10.573579739904201</v>
      </c>
      <c r="G1074" s="2">
        <v>3.0772109827742498E-12</v>
      </c>
      <c r="H1074" s="1">
        <v>0.99999999737865597</v>
      </c>
      <c r="I1074" s="6">
        <v>1.3347131942275999E-5</v>
      </c>
      <c r="J1074" s="4">
        <v>0.99363985895398699</v>
      </c>
    </row>
    <row r="1075" spans="6:10" x14ac:dyDescent="0.25">
      <c r="F1075" s="5">
        <v>10.5845311430527</v>
      </c>
      <c r="G1075" s="2">
        <v>3.0891629779054398E-12</v>
      </c>
      <c r="H1075" s="1">
        <v>0.999999997375567</v>
      </c>
      <c r="I1075" s="6">
        <v>1.33756575683118E-5</v>
      </c>
      <c r="J1075" s="4">
        <v>0.99362656845637298</v>
      </c>
    </row>
    <row r="1076" spans="6:10" x14ac:dyDescent="0.25">
      <c r="F1076" s="5">
        <v>10.611909650924</v>
      </c>
      <c r="G1076" s="2">
        <v>3.1055416933148001E-12</v>
      </c>
      <c r="H1076" s="1">
        <v>0.99999999737246204</v>
      </c>
      <c r="I1076" s="6">
        <v>2.3050751091282199E-5</v>
      </c>
      <c r="J1076" s="4">
        <v>0.99360366488163898</v>
      </c>
    </row>
    <row r="1077" spans="6:10" x14ac:dyDescent="0.25">
      <c r="F1077" s="5">
        <v>10.6173853524983</v>
      </c>
      <c r="G1077" s="2">
        <v>3.11008725884483E-12</v>
      </c>
      <c r="H1077" s="1">
        <v>0.99999999736935197</v>
      </c>
      <c r="I1077" s="6">
        <v>9.6260011549081908E-6</v>
      </c>
      <c r="J1077" s="4">
        <v>0.99359410049764696</v>
      </c>
    </row>
    <row r="1078" spans="6:10" x14ac:dyDescent="0.25">
      <c r="F1078" s="5">
        <v>10.6201232032854</v>
      </c>
      <c r="G1078" s="2">
        <v>6.2242261015772103E-12</v>
      </c>
      <c r="H1078" s="1">
        <v>0.99999999736312695</v>
      </c>
      <c r="I1078" s="6">
        <v>3.8540322518446097E-6</v>
      </c>
      <c r="J1078" s="4">
        <v>0.99359027116131704</v>
      </c>
    </row>
    <row r="1079" spans="6:10" x14ac:dyDescent="0.25">
      <c r="F1079" s="5">
        <v>10.631074606434</v>
      </c>
      <c r="G1079" s="2">
        <v>3.1175027475175401E-12</v>
      </c>
      <c r="H1079" s="1">
        <v>0.99999999736001</v>
      </c>
      <c r="I1079" s="6">
        <v>1.3518560699236699E-5</v>
      </c>
      <c r="J1079" s="4">
        <v>0.99357683934171603</v>
      </c>
    </row>
    <row r="1080" spans="6:10" x14ac:dyDescent="0.25">
      <c r="F1080" s="5">
        <v>10.6365503080082</v>
      </c>
      <c r="G1080" s="2">
        <v>3.1214258010350101E-12</v>
      </c>
      <c r="H1080" s="1">
        <v>0.99999999735688805</v>
      </c>
      <c r="I1080" s="3">
        <v>0</v>
      </c>
      <c r="J1080" s="4">
        <v>0.99357683934171603</v>
      </c>
    </row>
    <row r="1081" spans="6:10" x14ac:dyDescent="0.25">
      <c r="F1081" s="5">
        <v>10.639288158795299</v>
      </c>
      <c r="G1081" s="2">
        <v>3.12230174111117E-12</v>
      </c>
      <c r="H1081" s="1">
        <v>0.99999999735376599</v>
      </c>
      <c r="I1081" s="6">
        <v>3.8686963262307999E-6</v>
      </c>
      <c r="J1081" s="4">
        <v>0.993572995502083</v>
      </c>
    </row>
    <row r="1082" spans="6:10" x14ac:dyDescent="0.25">
      <c r="F1082" s="5">
        <v>10.644763860369601</v>
      </c>
      <c r="G1082" s="2">
        <v>6.2493395621034201E-12</v>
      </c>
      <c r="H1082" s="1">
        <v>0.99999999734751699</v>
      </c>
      <c r="I1082" s="6">
        <v>7.7423644070104599E-6</v>
      </c>
      <c r="J1082" s="4">
        <v>0.99356530292766598</v>
      </c>
    </row>
    <row r="1083" spans="6:10" x14ac:dyDescent="0.25">
      <c r="F1083" s="5">
        <v>10.663928815879499</v>
      </c>
      <c r="G1083" s="2">
        <v>3.1300010603485299E-12</v>
      </c>
      <c r="H1083" s="1">
        <v>0.99999999734438705</v>
      </c>
      <c r="I1083" s="6">
        <v>1.9386639495058199E-5</v>
      </c>
      <c r="J1083" s="4">
        <v>0.99354604122203405</v>
      </c>
    </row>
    <row r="1084" spans="6:10" x14ac:dyDescent="0.25">
      <c r="F1084" s="5">
        <v>10.6666666666667</v>
      </c>
      <c r="G1084" s="2">
        <v>3.1322298527279102E-12</v>
      </c>
      <c r="H1084" s="1">
        <v>0.999999997341255</v>
      </c>
      <c r="I1084" s="6">
        <v>1.94183667680953E-6</v>
      </c>
      <c r="J1084" s="4">
        <v>0.99354411191976399</v>
      </c>
    </row>
    <row r="1085" spans="6:10" x14ac:dyDescent="0.25">
      <c r="F1085" s="5">
        <v>10.6776180698152</v>
      </c>
      <c r="G1085" s="2">
        <v>3.1361807137323699E-12</v>
      </c>
      <c r="H1085" s="1">
        <v>0.99999999733811795</v>
      </c>
      <c r="I1085" s="6">
        <v>1.5543761755038202E-5</v>
      </c>
      <c r="J1085" s="4">
        <v>0.99352866862681899</v>
      </c>
    </row>
    <row r="1086" spans="6:10" x14ac:dyDescent="0.25">
      <c r="F1086" s="5">
        <v>10.6858316221766</v>
      </c>
      <c r="G1086" s="2">
        <v>3.1380260924614102E-12</v>
      </c>
      <c r="H1086" s="1">
        <v>0.99999999733498002</v>
      </c>
      <c r="I1086" s="6">
        <v>9.7260776499331902E-6</v>
      </c>
      <c r="J1086" s="4">
        <v>0.99351900553683303</v>
      </c>
    </row>
    <row r="1087" spans="6:10" x14ac:dyDescent="0.25">
      <c r="F1087" s="5">
        <v>10.6885694729637</v>
      </c>
      <c r="G1087" s="2">
        <v>3.13826014207505E-12</v>
      </c>
      <c r="H1087" s="1">
        <v>0.99999999733184197</v>
      </c>
      <c r="I1087" s="6">
        <v>1.9458795872048799E-6</v>
      </c>
      <c r="J1087" s="4">
        <v>0.99351707227036201</v>
      </c>
    </row>
    <row r="1088" spans="6:10" x14ac:dyDescent="0.25">
      <c r="F1088" s="5">
        <v>10.6967830253251</v>
      </c>
      <c r="G1088" s="2">
        <v>3.1429244757876802E-12</v>
      </c>
      <c r="H1088" s="1">
        <v>0.99999999732869904</v>
      </c>
      <c r="I1088" s="6">
        <v>7.7857590569238196E-6</v>
      </c>
      <c r="J1088" s="4">
        <v>0.99350933701593003</v>
      </c>
    </row>
    <row r="1089" spans="6:10" x14ac:dyDescent="0.25">
      <c r="F1089" s="5">
        <v>10.7022587268994</v>
      </c>
      <c r="G1089" s="2">
        <v>3.14455551054598E-12</v>
      </c>
      <c r="H1089" s="1">
        <v>0.999999997325555</v>
      </c>
      <c r="I1089" s="6">
        <v>7.7916251540457707E-6</v>
      </c>
      <c r="J1089" s="4">
        <v>0.99350159599374699</v>
      </c>
    </row>
    <row r="1090" spans="6:10" x14ac:dyDescent="0.25">
      <c r="F1090" s="5">
        <v>10.7214236824093</v>
      </c>
      <c r="G1090" s="2">
        <v>3.1499180062498702E-12</v>
      </c>
      <c r="H1090" s="1">
        <v>0.99999999732240497</v>
      </c>
      <c r="I1090" s="6">
        <v>2.5357332947371199E-5</v>
      </c>
      <c r="J1090" s="4">
        <v>0.99347640376239899</v>
      </c>
    </row>
    <row r="1091" spans="6:10" x14ac:dyDescent="0.25">
      <c r="F1091" s="5">
        <v>10.7241615331964</v>
      </c>
      <c r="G1091" s="2">
        <v>3.1506875419375901E-12</v>
      </c>
      <c r="H1091" s="1">
        <v>0.99999999731925404</v>
      </c>
      <c r="I1091" s="3">
        <v>0</v>
      </c>
      <c r="J1091" s="4">
        <v>0.99347640376239899</v>
      </c>
    </row>
    <row r="1092" spans="6:10" x14ac:dyDescent="0.25">
      <c r="F1092" s="5">
        <v>10.7488021902806</v>
      </c>
      <c r="G1092" s="2">
        <v>6.3248205852526198E-12</v>
      </c>
      <c r="H1092" s="1">
        <v>0.99999999731292899</v>
      </c>
      <c r="I1092" s="6">
        <v>2.3491089051849702E-5</v>
      </c>
      <c r="J1092" s="4">
        <v>0.99345306619384099</v>
      </c>
    </row>
    <row r="1093" spans="6:10" x14ac:dyDescent="0.25">
      <c r="F1093" s="5">
        <v>10.765229295003399</v>
      </c>
      <c r="G1093" s="2">
        <v>3.1672755250360002E-12</v>
      </c>
      <c r="H1093" s="1">
        <v>0.99999999730976197</v>
      </c>
      <c r="I1093" s="6">
        <v>2.1595743439171501E-5</v>
      </c>
      <c r="J1093" s="4">
        <v>0.99343161206796404</v>
      </c>
    </row>
    <row r="1094" spans="6:10" x14ac:dyDescent="0.25">
      <c r="F1094" s="5">
        <v>10.8035592060233</v>
      </c>
      <c r="G1094" s="2">
        <v>3.1802172544143899E-12</v>
      </c>
      <c r="H1094" s="1">
        <v>0.99999999730658196</v>
      </c>
      <c r="I1094" s="6">
        <v>3.93793987931148E-5</v>
      </c>
      <c r="J1094" s="4">
        <v>0.99339249209860403</v>
      </c>
    </row>
    <row r="1095" spans="6:10" x14ac:dyDescent="0.25">
      <c r="F1095" s="5">
        <v>10.8117727583847</v>
      </c>
      <c r="G1095" s="2">
        <v>3.1855619642829902E-12</v>
      </c>
      <c r="H1095" s="1">
        <v>0.99999999730339595</v>
      </c>
      <c r="I1095" s="6">
        <v>1.5795720150074001E-5</v>
      </c>
      <c r="J1095" s="4">
        <v>0.99337680087272695</v>
      </c>
    </row>
    <row r="1096" spans="6:10" x14ac:dyDescent="0.25">
      <c r="F1096" s="5">
        <v>10.825462012320299</v>
      </c>
      <c r="G1096" s="2">
        <v>3.1881316025383699E-12</v>
      </c>
      <c r="H1096" s="1">
        <v>0.99999999730020805</v>
      </c>
      <c r="I1096" s="6">
        <v>9.8820538111631107E-6</v>
      </c>
      <c r="J1096" s="4">
        <v>0.99336698431823001</v>
      </c>
    </row>
    <row r="1097" spans="6:10" x14ac:dyDescent="0.25">
      <c r="F1097" s="5">
        <v>10.8281998631075</v>
      </c>
      <c r="G1097" s="2">
        <v>3.1887267116830602E-12</v>
      </c>
      <c r="H1097" s="1">
        <v>0.99999999729701905</v>
      </c>
      <c r="I1097" s="3">
        <v>0</v>
      </c>
      <c r="J1097" s="4">
        <v>0.99336698431823001</v>
      </c>
    </row>
    <row r="1098" spans="6:10" x14ac:dyDescent="0.25">
      <c r="F1098" s="5">
        <v>10.8473648186174</v>
      </c>
      <c r="G1098" s="2">
        <v>6.38594606877199E-12</v>
      </c>
      <c r="H1098" s="1">
        <v>0.99999999729063305</v>
      </c>
      <c r="I1098" s="6">
        <v>2.1779383100658401E-5</v>
      </c>
      <c r="J1098" s="4">
        <v>0.99334534963371501</v>
      </c>
    </row>
    <row r="1099" spans="6:10" x14ac:dyDescent="0.25">
      <c r="F1099" s="5">
        <v>10.855578370978799</v>
      </c>
      <c r="G1099" s="2">
        <v>3.1950947430308799E-12</v>
      </c>
      <c r="H1099" s="1">
        <v>0.99999999728743805</v>
      </c>
      <c r="I1099" s="6">
        <v>1.1889757833998801E-5</v>
      </c>
      <c r="J1099" s="4">
        <v>0.99333353906827504</v>
      </c>
    </row>
    <row r="1100" spans="6:10" x14ac:dyDescent="0.25">
      <c r="F1100" s="5">
        <v>10.861054072552999</v>
      </c>
      <c r="G1100" s="2">
        <v>3.19595806136528E-12</v>
      </c>
      <c r="H1100" s="1">
        <v>0.99999999728424205</v>
      </c>
      <c r="I1100" s="6">
        <v>7.9309768787234908E-6</v>
      </c>
      <c r="J1100" s="4">
        <v>0.99332566099418396</v>
      </c>
    </row>
    <row r="1101" spans="6:10" x14ac:dyDescent="0.25">
      <c r="F1101" s="5">
        <v>10.866529774127301</v>
      </c>
      <c r="G1101" s="2">
        <v>3.19806655850186E-12</v>
      </c>
      <c r="H1101" s="1">
        <v>0.99999999728104405</v>
      </c>
      <c r="I1101" s="6">
        <v>5.9493996928568199E-6</v>
      </c>
      <c r="J1101" s="4">
        <v>0.99331975132038097</v>
      </c>
    </row>
    <row r="1102" spans="6:10" x14ac:dyDescent="0.25">
      <c r="F1102" s="5">
        <v>10.8692676249144</v>
      </c>
      <c r="G1102" s="2">
        <v>3.1984765706994302E-12</v>
      </c>
      <c r="H1102" s="1">
        <v>0.99999999727784605</v>
      </c>
      <c r="I1102" s="6">
        <v>3.9667888310978803E-6</v>
      </c>
      <c r="J1102" s="4">
        <v>0.99331581103850097</v>
      </c>
    </row>
    <row r="1103" spans="6:10" x14ac:dyDescent="0.25">
      <c r="F1103" s="5">
        <v>10.9075975359343</v>
      </c>
      <c r="G1103" s="2">
        <v>3.21042091995992E-12</v>
      </c>
      <c r="H1103" s="1">
        <v>0.99999999727463496</v>
      </c>
      <c r="I1103" s="6">
        <v>5.56157441944337E-5</v>
      </c>
      <c r="J1103" s="4">
        <v>0.99326056857664002</v>
      </c>
    </row>
    <row r="1104" spans="6:10" x14ac:dyDescent="0.25">
      <c r="F1104" s="5">
        <v>10.9103353867214</v>
      </c>
      <c r="G1104" s="2">
        <v>6.4254436047053602E-12</v>
      </c>
      <c r="H1104" s="1">
        <v>0.99999999726820998</v>
      </c>
      <c r="I1104" s="6">
        <v>5.9692637815337099E-6</v>
      </c>
      <c r="J1104" s="4">
        <v>0.99325463955999804</v>
      </c>
    </row>
    <row r="1105" spans="6:10" x14ac:dyDescent="0.25">
      <c r="F1105" s="5">
        <v>10.921286789870001</v>
      </c>
      <c r="G1105" s="2">
        <v>3.2245872615899298E-12</v>
      </c>
      <c r="H1105" s="1">
        <v>0.99999999726498501</v>
      </c>
      <c r="I1105" s="6">
        <v>1.19488067408993E-5</v>
      </c>
      <c r="J1105" s="4">
        <v>0.99324277142317097</v>
      </c>
    </row>
    <row r="1106" spans="6:10" x14ac:dyDescent="0.25">
      <c r="F1106" s="5">
        <v>10.9240246406571</v>
      </c>
      <c r="G1106" s="2">
        <v>6.4604422595723598E-12</v>
      </c>
      <c r="H1106" s="1">
        <v>0.99999999725852495</v>
      </c>
      <c r="I1106" s="6">
        <v>1.9932252242945602E-6</v>
      </c>
      <c r="J1106" s="4">
        <v>0.99324079166859802</v>
      </c>
    </row>
    <row r="1107" spans="6:10" x14ac:dyDescent="0.25">
      <c r="F1107" s="5">
        <v>10.9295003422313</v>
      </c>
      <c r="G1107" s="2">
        <v>3.2353394038596202E-12</v>
      </c>
      <c r="H1107" s="1">
        <v>0.99999999725528999</v>
      </c>
      <c r="I1107" s="6">
        <v>7.98799287677222E-6</v>
      </c>
      <c r="J1107" s="4">
        <v>0.99323285769991698</v>
      </c>
    </row>
    <row r="1108" spans="6:10" x14ac:dyDescent="0.25">
      <c r="F1108" s="5">
        <v>10.9349760438056</v>
      </c>
      <c r="G1108" s="2">
        <v>3.2396768088512501E-12</v>
      </c>
      <c r="H1108" s="1">
        <v>0.99999999725205002</v>
      </c>
      <c r="I1108" s="6">
        <v>6.00465701334433E-6</v>
      </c>
      <c r="J1108" s="4">
        <v>0.99322689369517803</v>
      </c>
    </row>
    <row r="1109" spans="6:10" x14ac:dyDescent="0.25">
      <c r="F1109" s="5">
        <v>10.9650924024641</v>
      </c>
      <c r="G1109" s="2">
        <v>3.2600435366847601E-12</v>
      </c>
      <c r="H1109" s="1">
        <v>0.99999999724878996</v>
      </c>
      <c r="I1109" s="6">
        <v>3.0131280572252999E-5</v>
      </c>
      <c r="J1109" s="4">
        <v>0.99319696694783999</v>
      </c>
    </row>
    <row r="1110" spans="6:10" x14ac:dyDescent="0.25">
      <c r="F1110" s="5">
        <v>10.9733059548255</v>
      </c>
      <c r="G1110" s="2">
        <v>3.2616996015574101E-12</v>
      </c>
      <c r="H1110" s="1">
        <v>0.99999999724552802</v>
      </c>
      <c r="I1110" s="6">
        <v>6.0483566228786103E-6</v>
      </c>
      <c r="J1110" s="4">
        <v>0.99319095975655403</v>
      </c>
    </row>
    <row r="1111" spans="6:10" x14ac:dyDescent="0.25">
      <c r="F1111" s="5">
        <v>10.981519507186899</v>
      </c>
      <c r="G1111" s="2">
        <v>3.2650032080101001E-12</v>
      </c>
      <c r="H1111" s="1">
        <v>0.99999999724226296</v>
      </c>
      <c r="I1111" s="6">
        <v>2.0174906067738599E-5</v>
      </c>
      <c r="J1111" s="4">
        <v>0.99317092242436</v>
      </c>
    </row>
    <row r="1112" spans="6:10" x14ac:dyDescent="0.25">
      <c r="F1112" s="5">
        <v>10.9897330595483</v>
      </c>
      <c r="G1112" s="2">
        <v>6.5338886112598496E-12</v>
      </c>
      <c r="H1112" s="1">
        <v>0.99999999723572897</v>
      </c>
      <c r="I1112" s="6">
        <v>1.61528225986213E-5</v>
      </c>
      <c r="J1112" s="4">
        <v>0.99315488004020502</v>
      </c>
    </row>
    <row r="1113" spans="6:10" x14ac:dyDescent="0.25">
      <c r="F1113" s="5">
        <v>11.014373716632401</v>
      </c>
      <c r="G1113" s="2">
        <v>6.5491082670679001E-12</v>
      </c>
      <c r="H1113" s="1">
        <v>0.99999999722917998</v>
      </c>
      <c r="I1113" s="6">
        <v>2.6276180870992199E-5</v>
      </c>
      <c r="J1113" s="4">
        <v>0.99312878406579697</v>
      </c>
    </row>
    <row r="1114" spans="6:10" x14ac:dyDescent="0.25">
      <c r="F1114" s="5">
        <v>11.017111567419599</v>
      </c>
      <c r="G1114" s="2">
        <v>3.2759734971128899E-12</v>
      </c>
      <c r="H1114" s="1">
        <v>0.99999999722590405</v>
      </c>
      <c r="I1114" s="6">
        <v>2.0233846695994301E-6</v>
      </c>
      <c r="J1114" s="4">
        <v>0.99312677458627396</v>
      </c>
    </row>
    <row r="1115" spans="6:10" x14ac:dyDescent="0.25">
      <c r="F1115" s="5">
        <v>11.0308008213552</v>
      </c>
      <c r="G1115" s="2">
        <v>6.5632684032054897E-12</v>
      </c>
      <c r="H1115" s="1">
        <v>0.99999999721934096</v>
      </c>
      <c r="I1115" s="6">
        <v>3.0384667165440599E-5</v>
      </c>
      <c r="J1115" s="4">
        <v>0.99309659921821103</v>
      </c>
    </row>
    <row r="1116" spans="6:10" x14ac:dyDescent="0.25">
      <c r="F1116" s="5">
        <v>11.0335386721424</v>
      </c>
      <c r="G1116" s="2">
        <v>3.28368908435915E-12</v>
      </c>
      <c r="H1116" s="1">
        <v>0.99999999721605703</v>
      </c>
      <c r="I1116" s="6">
        <v>2.0274758241898798E-6</v>
      </c>
      <c r="J1116" s="4">
        <v>0.99309458574090703</v>
      </c>
    </row>
    <row r="1117" spans="6:10" x14ac:dyDescent="0.25">
      <c r="F1117" s="5">
        <v>11.0362765229295</v>
      </c>
      <c r="G1117" s="2">
        <v>3.28509993342601E-12</v>
      </c>
      <c r="H1117" s="1">
        <v>0.999999997212772</v>
      </c>
      <c r="I1117" s="6">
        <v>2.0277919352620902E-6</v>
      </c>
      <c r="J1117" s="4">
        <v>0.993092571953756</v>
      </c>
    </row>
    <row r="1118" spans="6:10" x14ac:dyDescent="0.25">
      <c r="F1118" s="5">
        <v>11.0746064339494</v>
      </c>
      <c r="G1118" s="2">
        <v>6.5851733673168902E-12</v>
      </c>
      <c r="H1118" s="1">
        <v>0.99999999720618704</v>
      </c>
      <c r="I1118" s="6">
        <v>5.4821089640213698E-5</v>
      </c>
      <c r="J1118" s="4">
        <v>0.99303813102911698</v>
      </c>
    </row>
    <row r="1119" spans="6:10" x14ac:dyDescent="0.25">
      <c r="F1119" s="5">
        <v>11.088295687884999</v>
      </c>
      <c r="G1119" s="2">
        <v>3.2954661987019001E-12</v>
      </c>
      <c r="H1119" s="1">
        <v>0.99999999720289101</v>
      </c>
      <c r="I1119" s="6">
        <v>1.6284215304324799E-5</v>
      </c>
      <c r="J1119" s="4">
        <v>0.99302196031404999</v>
      </c>
    </row>
    <row r="1120" spans="6:10" x14ac:dyDescent="0.25">
      <c r="F1120" s="5">
        <v>11.1156741957563</v>
      </c>
      <c r="G1120" s="2">
        <v>3.3021973608344099E-12</v>
      </c>
      <c r="H1120" s="1">
        <v>0.99999999719958899</v>
      </c>
      <c r="I1120" s="6">
        <v>2.6500082552440199E-5</v>
      </c>
      <c r="J1120" s="4">
        <v>0.99299564549880004</v>
      </c>
    </row>
    <row r="1121" spans="6:10" x14ac:dyDescent="0.25">
      <c r="F1121" s="5">
        <v>11.1567419575633</v>
      </c>
      <c r="G1121" s="2">
        <v>3.31091445814304E-12</v>
      </c>
      <c r="H1121" s="1">
        <v>0.99999999719627797</v>
      </c>
      <c r="I1121" s="6">
        <v>7.1490404775663096E-5</v>
      </c>
      <c r="J1121" s="4">
        <v>0.99292465837564203</v>
      </c>
    </row>
    <row r="1122" spans="6:10" x14ac:dyDescent="0.25">
      <c r="F1122" s="5">
        <v>11.1676933607118</v>
      </c>
      <c r="G1122" s="2">
        <v>3.31400454136394E-12</v>
      </c>
      <c r="H1122" s="1">
        <v>0.99999999719296395</v>
      </c>
      <c r="I1122" s="6">
        <v>1.22791429279972E-5</v>
      </c>
      <c r="J1122" s="4">
        <v>0.99291246618670004</v>
      </c>
    </row>
    <row r="1123" spans="6:10" x14ac:dyDescent="0.25">
      <c r="F1123" s="5">
        <v>11.178644763860399</v>
      </c>
      <c r="G1123" s="2">
        <v>6.6337477529253598E-12</v>
      </c>
      <c r="H1123" s="1">
        <v>0.99999999718633104</v>
      </c>
      <c r="I1123" s="6">
        <v>1.43354494175768E-5</v>
      </c>
      <c r="J1123" s="4">
        <v>0.99289823244228803</v>
      </c>
    </row>
    <row r="1124" spans="6:10" x14ac:dyDescent="0.25">
      <c r="F1124" s="5">
        <v>11.189596167008901</v>
      </c>
      <c r="G1124" s="2">
        <v>3.3198222523159999E-12</v>
      </c>
      <c r="H1124" s="1">
        <v>0.99999999718301102</v>
      </c>
      <c r="I1124" s="6">
        <v>1.02470792125884E-5</v>
      </c>
      <c r="J1124" s="4">
        <v>0.99288805818757897</v>
      </c>
    </row>
    <row r="1125" spans="6:10" x14ac:dyDescent="0.25">
      <c r="F1125" s="5">
        <v>11.211498973306</v>
      </c>
      <c r="G1125" s="2">
        <v>3.32315552001582E-12</v>
      </c>
      <c r="H1125" s="1">
        <v>0.99999999717968802</v>
      </c>
      <c r="I1125" s="6">
        <v>2.25622835482078E-5</v>
      </c>
      <c r="J1125" s="4">
        <v>0.99286565661839499</v>
      </c>
    </row>
    <row r="1126" spans="6:10" x14ac:dyDescent="0.25">
      <c r="F1126" s="5">
        <v>11.2306639288159</v>
      </c>
      <c r="G1126" s="2">
        <v>3.3257047717076901E-12</v>
      </c>
      <c r="H1126" s="1">
        <v>0.99999999717636201</v>
      </c>
      <c r="I1126" s="6">
        <v>1.8486920680266301E-5</v>
      </c>
      <c r="J1126" s="4">
        <v>0.99284730175941704</v>
      </c>
    </row>
    <row r="1127" spans="6:10" x14ac:dyDescent="0.25">
      <c r="F1127" s="5">
        <v>11.233401779603</v>
      </c>
      <c r="G1127" s="2">
        <v>3.32647665531118E-12</v>
      </c>
      <c r="H1127" s="1">
        <v>0.999999997173035</v>
      </c>
      <c r="I1127" s="6">
        <v>6.1666631510316397E-6</v>
      </c>
      <c r="J1127" s="4">
        <v>0.99284117922342496</v>
      </c>
    </row>
    <row r="1128" spans="6:10" x14ac:dyDescent="0.25">
      <c r="F1128" s="5">
        <v>11.2443531827515</v>
      </c>
      <c r="G1128" s="2">
        <v>3.3287728093410301E-12</v>
      </c>
      <c r="H1128" s="1">
        <v>0.999999997169707</v>
      </c>
      <c r="I1128" s="6">
        <v>1.4395641948822599E-5</v>
      </c>
      <c r="J1128" s="4">
        <v>0.99282688674017205</v>
      </c>
    </row>
    <row r="1129" spans="6:10" x14ac:dyDescent="0.25">
      <c r="F1129" s="5">
        <v>11.2470910335387</v>
      </c>
      <c r="G1129" s="2">
        <v>3.3293262855491202E-12</v>
      </c>
      <c r="H1129" s="1">
        <v>0.999999997166377</v>
      </c>
      <c r="I1129" s="6">
        <v>6.1730325436699599E-6</v>
      </c>
      <c r="J1129" s="4">
        <v>0.99282075800640601</v>
      </c>
    </row>
    <row r="1130" spans="6:10" x14ac:dyDescent="0.25">
      <c r="F1130" s="5">
        <v>11.2525667351129</v>
      </c>
      <c r="G1130" s="2">
        <v>3.33008614954003E-12</v>
      </c>
      <c r="H1130" s="1">
        <v>0.99999999716304699</v>
      </c>
      <c r="I1130" s="6">
        <v>8.2343171435702803E-6</v>
      </c>
      <c r="J1130" s="4">
        <v>0.99281258283907603</v>
      </c>
    </row>
    <row r="1131" spans="6:10" x14ac:dyDescent="0.25">
      <c r="F1131" s="5">
        <v>11.2580424366872</v>
      </c>
      <c r="G1131" s="2">
        <v>3.3327324657275799E-12</v>
      </c>
      <c r="H1131" s="1">
        <v>0.99999999715971399</v>
      </c>
      <c r="I1131" s="6">
        <v>2.0593111304352202E-6</v>
      </c>
      <c r="J1131" s="4">
        <v>0.99281053833117905</v>
      </c>
    </row>
    <row r="1132" spans="6:10" x14ac:dyDescent="0.25">
      <c r="F1132" s="5">
        <v>11.2689938398357</v>
      </c>
      <c r="G1132" s="2">
        <v>3.3370943201229798E-12</v>
      </c>
      <c r="H1132" s="1">
        <v>0.999999997156377</v>
      </c>
      <c r="I1132" s="6">
        <v>1.2362234688563901E-5</v>
      </c>
      <c r="J1132" s="4">
        <v>0.992798265050166</v>
      </c>
    </row>
    <row r="1133" spans="6:10" x14ac:dyDescent="0.25">
      <c r="F1133" s="5">
        <v>11.2881587953457</v>
      </c>
      <c r="G1133" s="2">
        <v>6.6789776931002096E-12</v>
      </c>
      <c r="H1133" s="1">
        <v>0.99999999714969801</v>
      </c>
      <c r="I1133" s="6">
        <v>2.4760358034853E-5</v>
      </c>
      <c r="J1133" s="4">
        <v>0.99277368331399496</v>
      </c>
    </row>
    <row r="1134" spans="6:10" x14ac:dyDescent="0.25">
      <c r="F1134" s="5">
        <v>11.2936344969199</v>
      </c>
      <c r="G1134" s="2">
        <v>3.3413446153045698E-12</v>
      </c>
      <c r="H1134" s="1">
        <v>0.99999999714635701</v>
      </c>
      <c r="I1134" s="6">
        <v>4.12968440801145E-6</v>
      </c>
      <c r="J1134" s="4">
        <v>0.99276958348045896</v>
      </c>
    </row>
    <row r="1135" spans="6:10" x14ac:dyDescent="0.25">
      <c r="F1135" s="5">
        <v>11.2991101984942</v>
      </c>
      <c r="G1135" s="2">
        <v>3.3438607057533302E-12</v>
      </c>
      <c r="H1135" s="1">
        <v>0.99999999714301302</v>
      </c>
      <c r="I1135" s="6">
        <v>6.1957943687527098E-6</v>
      </c>
      <c r="J1135" s="4">
        <v>0.99276343250332</v>
      </c>
    </row>
    <row r="1136" spans="6:10" x14ac:dyDescent="0.25">
      <c r="F1136" s="5">
        <v>11.3127994524298</v>
      </c>
      <c r="G1136" s="2">
        <v>3.3465764921955001E-12</v>
      </c>
      <c r="H1136" s="1">
        <v>0.99999999713966703</v>
      </c>
      <c r="I1136" s="6">
        <v>8.2679524887095992E-6</v>
      </c>
      <c r="J1136" s="4">
        <v>0.99275522441635899</v>
      </c>
    </row>
    <row r="1137" spans="6:10" x14ac:dyDescent="0.25">
      <c r="F1137" s="5">
        <v>11.3429158110883</v>
      </c>
      <c r="G1137" s="2">
        <v>3.35058936388398E-12</v>
      </c>
      <c r="H1137" s="1">
        <v>0.99999999713631604</v>
      </c>
      <c r="I1137" s="6">
        <v>4.1401613108117199E-5</v>
      </c>
      <c r="J1137" s="4">
        <v>0.99271412359947298</v>
      </c>
    </row>
    <row r="1138" spans="6:10" x14ac:dyDescent="0.25">
      <c r="F1138" s="5">
        <v>11.351129363449701</v>
      </c>
      <c r="G1138" s="2">
        <v>3.3525787273142901E-12</v>
      </c>
      <c r="H1138" s="1">
        <v>0.99999999713296395</v>
      </c>
      <c r="I1138" s="6">
        <v>8.2900647130424201E-6</v>
      </c>
      <c r="J1138" s="4">
        <v>0.99270589396925901</v>
      </c>
    </row>
    <row r="1139" spans="6:10" x14ac:dyDescent="0.25">
      <c r="F1139" s="5">
        <v>11.362080766598201</v>
      </c>
      <c r="G1139" s="2">
        <v>3.3553377337842401E-12</v>
      </c>
      <c r="H1139" s="1">
        <v>0.99999999712960796</v>
      </c>
      <c r="I1139" s="6">
        <v>2.48934575803501E-5</v>
      </c>
      <c r="J1139" s="4">
        <v>0.99268118239477698</v>
      </c>
    </row>
    <row r="1140" spans="6:10" x14ac:dyDescent="0.25">
      <c r="F1140" s="5">
        <v>11.3839835728953</v>
      </c>
      <c r="G1140" s="2">
        <v>3.35734704557582E-12</v>
      </c>
      <c r="H1140" s="1">
        <v>0.99999999712625098</v>
      </c>
      <c r="I1140" s="6">
        <v>2.4920572570223298E-5</v>
      </c>
      <c r="J1140" s="4">
        <v>0.99265644451957402</v>
      </c>
    </row>
    <row r="1141" spans="6:10" x14ac:dyDescent="0.25">
      <c r="F1141" s="5">
        <v>11.386721423682401</v>
      </c>
      <c r="G1141" s="2">
        <v>3.3576699585347201E-12</v>
      </c>
      <c r="H1141" s="1">
        <v>0.999999997122893</v>
      </c>
      <c r="I1141" s="6">
        <v>2.07761306193158E-6</v>
      </c>
      <c r="J1141" s="4">
        <v>0.99265438216572199</v>
      </c>
    </row>
    <row r="1142" spans="6:10" x14ac:dyDescent="0.25">
      <c r="F1142" s="5">
        <v>11.3894592744695</v>
      </c>
      <c r="G1142" s="2">
        <v>3.3582041128509099E-12</v>
      </c>
      <c r="H1142" s="1">
        <v>0.99999999711953502</v>
      </c>
      <c r="I1142" s="6">
        <v>2.0778719278698202E-6</v>
      </c>
      <c r="J1142" s="4">
        <v>0.99265231955918998</v>
      </c>
    </row>
    <row r="1143" spans="6:10" x14ac:dyDescent="0.25">
      <c r="F1143" s="5">
        <v>11.4086242299795</v>
      </c>
      <c r="G1143" s="2">
        <v>6.7240676584848402E-12</v>
      </c>
      <c r="H1143" s="1">
        <v>0.99999999711281096</v>
      </c>
      <c r="I1143" s="6">
        <v>1.03925893917972E-5</v>
      </c>
      <c r="J1143" s="4">
        <v>0.99264200338483</v>
      </c>
    </row>
    <row r="1144" spans="6:10" x14ac:dyDescent="0.25">
      <c r="F1144" s="5">
        <v>11.4140999315537</v>
      </c>
      <c r="G1144" s="2">
        <v>3.3630605982946302E-12</v>
      </c>
      <c r="H1144" s="1">
        <v>0.99999999710944798</v>
      </c>
      <c r="I1144" s="6">
        <v>6.2381021981826298E-6</v>
      </c>
      <c r="J1144" s="4">
        <v>0.99263581120188005</v>
      </c>
    </row>
    <row r="1145" spans="6:10" x14ac:dyDescent="0.25">
      <c r="F1145" s="5">
        <v>11.422313483915101</v>
      </c>
      <c r="G1145" s="2">
        <v>3.3648698339408598E-12</v>
      </c>
      <c r="H1145" s="1">
        <v>0.99999999710608301</v>
      </c>
      <c r="I1145" s="6">
        <v>1.0401089769655399E-5</v>
      </c>
      <c r="J1145" s="4">
        <v>0.99262548676139195</v>
      </c>
    </row>
    <row r="1146" spans="6:10" x14ac:dyDescent="0.25">
      <c r="F1146" s="5">
        <v>11.425051334702299</v>
      </c>
      <c r="G1146" s="2">
        <v>3.3652913603010701E-12</v>
      </c>
      <c r="H1146" s="1">
        <v>0.99999999710271803</v>
      </c>
      <c r="I1146" s="6">
        <v>4.16140252819299E-6</v>
      </c>
      <c r="J1146" s="4">
        <v>0.99262135605577695</v>
      </c>
    </row>
    <row r="1147" spans="6:10" x14ac:dyDescent="0.25">
      <c r="F1147" s="5">
        <v>11.4277891854894</v>
      </c>
      <c r="G1147" s="2">
        <v>6.7329912454034602E-12</v>
      </c>
      <c r="H1147" s="1">
        <v>0.99999999709598497</v>
      </c>
      <c r="I1147" s="3">
        <v>0</v>
      </c>
      <c r="J1147" s="4">
        <v>0.99262135605577695</v>
      </c>
    </row>
    <row r="1148" spans="6:10" x14ac:dyDescent="0.25">
      <c r="F1148" s="5">
        <v>11.436002737850799</v>
      </c>
      <c r="G1148" s="2">
        <v>3.3705524150881401E-12</v>
      </c>
      <c r="H1148" s="1">
        <v>0.999999997092614</v>
      </c>
      <c r="I1148" s="6">
        <v>1.45700601711096E-5</v>
      </c>
      <c r="J1148" s="4">
        <v>0.99260689360825105</v>
      </c>
    </row>
    <row r="1149" spans="6:10" x14ac:dyDescent="0.25">
      <c r="F1149" s="5">
        <v>11.446954140999299</v>
      </c>
      <c r="G1149" s="2">
        <v>3.3861666170798902E-12</v>
      </c>
      <c r="H1149" s="1">
        <v>0.99999999708922804</v>
      </c>
      <c r="I1149" s="6">
        <v>1.66669648020701E-5</v>
      </c>
      <c r="J1149" s="4">
        <v>0.99259035000196005</v>
      </c>
    </row>
    <row r="1150" spans="6:10" x14ac:dyDescent="0.25">
      <c r="F1150" s="5">
        <v>11.4743326488706</v>
      </c>
      <c r="G1150" s="2">
        <v>3.6058984424127902E-12</v>
      </c>
      <c r="H1150" s="1">
        <v>0.99999999708562204</v>
      </c>
      <c r="I1150" s="6">
        <v>3.1640407131053102E-5</v>
      </c>
      <c r="J1150" s="4">
        <v>0.99255894453601501</v>
      </c>
    </row>
    <row r="1151" spans="6:10" x14ac:dyDescent="0.25">
      <c r="F1151" s="5">
        <v>11.477070499657801</v>
      </c>
      <c r="G1151" s="2">
        <v>3.631860731441E-12</v>
      </c>
      <c r="H1151" s="1">
        <v>0.99999999708199006</v>
      </c>
      <c r="I1151" s="6">
        <v>2.1834798035365302E-6</v>
      </c>
      <c r="J1151" s="4">
        <v>0.99255677730597203</v>
      </c>
    </row>
    <row r="1152" spans="6:10" x14ac:dyDescent="0.25">
      <c r="F1152" s="5">
        <v>11.4989733059548</v>
      </c>
      <c r="G1152" s="2">
        <v>3.7779534904221097E-12</v>
      </c>
      <c r="H1152" s="1">
        <v>0.99999999707821197</v>
      </c>
      <c r="I1152" s="6">
        <v>2.2402220513057799E-5</v>
      </c>
      <c r="J1152" s="4">
        <v>0.99253454207923497</v>
      </c>
    </row>
    <row r="1153" spans="6:10" x14ac:dyDescent="0.25">
      <c r="F1153" s="5">
        <v>11.5044490075291</v>
      </c>
      <c r="G1153" s="2">
        <v>3.80389438358502E-12</v>
      </c>
      <c r="H1153" s="1">
        <v>0.99999999707440801</v>
      </c>
      <c r="I1153" s="6">
        <v>4.6087703757238502E-6</v>
      </c>
      <c r="J1153" s="4">
        <v>0.99252996772598101</v>
      </c>
    </row>
    <row r="1154" spans="6:10" x14ac:dyDescent="0.25">
      <c r="F1154" s="5">
        <v>11.5181382614648</v>
      </c>
      <c r="G1154" s="2">
        <v>3.8349156790268302E-12</v>
      </c>
      <c r="H1154" s="1">
        <v>0.99999999707057297</v>
      </c>
      <c r="I1154" s="6">
        <v>1.16362014636068E-5</v>
      </c>
      <c r="J1154" s="4">
        <v>0.99251841851451295</v>
      </c>
    </row>
    <row r="1155" spans="6:10" x14ac:dyDescent="0.25">
      <c r="F1155" s="5">
        <v>11.5208761122519</v>
      </c>
      <c r="G1155" s="2">
        <v>7.6776746527402698E-12</v>
      </c>
      <c r="H1155" s="1">
        <v>0.999999997062896</v>
      </c>
      <c r="I1155" s="6">
        <v>7.0054423574441096E-6</v>
      </c>
      <c r="J1155" s="4">
        <v>0.99251146550829805</v>
      </c>
    </row>
    <row r="1156" spans="6:10" x14ac:dyDescent="0.25">
      <c r="F1156" s="5">
        <v>11.523613963039001</v>
      </c>
      <c r="G1156" s="2">
        <v>3.8436632328572001E-12</v>
      </c>
      <c r="H1156" s="1">
        <v>0.99999999705905196</v>
      </c>
      <c r="I1156" s="6">
        <v>7.0142967677939999E-6</v>
      </c>
      <c r="J1156" s="4">
        <v>0.99250450376274901</v>
      </c>
    </row>
    <row r="1157" spans="6:10" x14ac:dyDescent="0.25">
      <c r="F1157" s="5">
        <v>11.5290896646133</v>
      </c>
      <c r="G1157" s="2">
        <v>3.85592612262799E-12</v>
      </c>
      <c r="H1157" s="1">
        <v>0.99999999705519604</v>
      </c>
      <c r="I1157" s="6">
        <v>9.3754956755334393E-6</v>
      </c>
      <c r="J1157" s="4">
        <v>0.99249519858468704</v>
      </c>
    </row>
    <row r="1158" spans="6:10" x14ac:dyDescent="0.25">
      <c r="F1158" s="5">
        <v>11.537303216974699</v>
      </c>
      <c r="G1158" s="2">
        <v>3.8654488364150698E-12</v>
      </c>
      <c r="H1158" s="1">
        <v>0.99999999705133102</v>
      </c>
      <c r="I1158" s="6">
        <v>1.87893556329458E-5</v>
      </c>
      <c r="J1158" s="4">
        <v>0.99247655041463101</v>
      </c>
    </row>
    <row r="1159" spans="6:10" x14ac:dyDescent="0.25">
      <c r="F1159" s="5">
        <v>11.5400410677618</v>
      </c>
      <c r="G1159" s="2">
        <v>3.8690254560238498E-12</v>
      </c>
      <c r="H1159" s="1">
        <v>0.99999999704746201</v>
      </c>
      <c r="I1159" s="6">
        <v>4.7082533873900298E-6</v>
      </c>
      <c r="J1159" s="4">
        <v>0.99247187759455102</v>
      </c>
    </row>
    <row r="1160" spans="6:10" x14ac:dyDescent="0.25">
      <c r="F1160" s="5">
        <v>11.548254620123201</v>
      </c>
      <c r="G1160" s="2">
        <v>7.7745913197272093E-12</v>
      </c>
      <c r="H1160" s="1">
        <v>0.99999999703968701</v>
      </c>
      <c r="I1160" s="6">
        <v>9.4317775362505099E-6</v>
      </c>
      <c r="J1160" s="4">
        <v>0.99246251686473397</v>
      </c>
    </row>
    <row r="1161" spans="6:10" x14ac:dyDescent="0.25">
      <c r="F1161" s="5">
        <v>11.559206023271701</v>
      </c>
      <c r="G1161" s="2">
        <v>3.9024361321457103E-12</v>
      </c>
      <c r="H1161" s="1">
        <v>0.99999999703578502</v>
      </c>
      <c r="I1161" s="6">
        <v>1.1842446982569601E-5</v>
      </c>
      <c r="J1161" s="4">
        <v>0.99245076374958896</v>
      </c>
    </row>
    <row r="1162" spans="6:10" x14ac:dyDescent="0.25">
      <c r="F1162" s="5">
        <v>11.564681724846</v>
      </c>
      <c r="G1162" s="2">
        <v>3.9131994774745799E-12</v>
      </c>
      <c r="H1162" s="1">
        <v>0.99999999703187104</v>
      </c>
      <c r="I1162" s="6">
        <v>4.7546761061077696E-6</v>
      </c>
      <c r="J1162" s="4">
        <v>0.99244604497887401</v>
      </c>
    </row>
    <row r="1163" spans="6:10" x14ac:dyDescent="0.25">
      <c r="F1163" s="5">
        <v>11.5811088295688</v>
      </c>
      <c r="G1163" s="2">
        <v>3.9345779450423803E-12</v>
      </c>
      <c r="H1163" s="1">
        <v>0.99999999702793696</v>
      </c>
      <c r="I1163" s="6">
        <v>2.8658065219578001E-5</v>
      </c>
      <c r="J1163" s="4">
        <v>0.99241760380292698</v>
      </c>
    </row>
    <row r="1164" spans="6:10" x14ac:dyDescent="0.25">
      <c r="F1164" s="5">
        <v>11.5920602327173</v>
      </c>
      <c r="G1164" s="2">
        <v>3.9471036407321498E-12</v>
      </c>
      <c r="H1164" s="1">
        <v>0.99999999702399001</v>
      </c>
      <c r="I1164" s="6">
        <v>1.43941841024104E-5</v>
      </c>
      <c r="J1164" s="4">
        <v>0.99240331886404198</v>
      </c>
    </row>
    <row r="1165" spans="6:10" x14ac:dyDescent="0.25">
      <c r="F1165" s="5">
        <v>11.594798083504401</v>
      </c>
      <c r="G1165" s="2">
        <v>3.9495755155717902E-12</v>
      </c>
      <c r="H1165" s="1">
        <v>0.99999999702004005</v>
      </c>
      <c r="I1165" s="6">
        <v>2.4040313569761602E-6</v>
      </c>
      <c r="J1165" s="4">
        <v>0.99240093309821198</v>
      </c>
    </row>
    <row r="1166" spans="6:10" x14ac:dyDescent="0.25">
      <c r="F1166" s="5">
        <v>11.6358658453114</v>
      </c>
      <c r="G1166" s="2">
        <v>3.9853079829722898E-12</v>
      </c>
      <c r="H1166" s="1">
        <v>0.99999999701605502</v>
      </c>
      <c r="I1166" s="6">
        <v>6.76091815330565E-5</v>
      </c>
      <c r="J1166" s="4">
        <v>0.99233383995145497</v>
      </c>
    </row>
    <row r="1167" spans="6:10" x14ac:dyDescent="0.25">
      <c r="F1167" s="5">
        <v>11.6413415468857</v>
      </c>
      <c r="G1167" s="2">
        <v>3.9892497970800602E-12</v>
      </c>
      <c r="H1167" s="1">
        <v>0.99999999701206599</v>
      </c>
      <c r="I1167" s="6">
        <v>2.42723440781623E-6</v>
      </c>
      <c r="J1167" s="4">
        <v>0.99233143132753698</v>
      </c>
    </row>
    <row r="1168" spans="6:10" x14ac:dyDescent="0.25">
      <c r="F1168" s="5">
        <v>11.64681724846</v>
      </c>
      <c r="G1168" s="2">
        <v>3.9916517005474902E-12</v>
      </c>
      <c r="H1168" s="1">
        <v>0.99999999700807396</v>
      </c>
      <c r="I1168" s="6">
        <v>1.4577554637114E-5</v>
      </c>
      <c r="J1168" s="4">
        <v>0.99231696566731598</v>
      </c>
    </row>
    <row r="1169" spans="6:10" x14ac:dyDescent="0.25">
      <c r="F1169" s="5">
        <v>11.649555099247101</v>
      </c>
      <c r="G1169" s="2">
        <v>3.99381998817686E-12</v>
      </c>
      <c r="H1169" s="1">
        <v>0.99999999700408004</v>
      </c>
      <c r="I1169" s="3">
        <v>0</v>
      </c>
      <c r="J1169" s="4">
        <v>0.99231696566731598</v>
      </c>
    </row>
    <row r="1170" spans="6:10" x14ac:dyDescent="0.25">
      <c r="F1170" s="5">
        <v>11.6577686516085</v>
      </c>
      <c r="G1170" s="2">
        <v>3.9995547760939599E-12</v>
      </c>
      <c r="H1170" s="1">
        <v>0.99999999700008102</v>
      </c>
      <c r="I1170" s="6">
        <v>9.7331729649822296E-6</v>
      </c>
      <c r="J1170" s="4">
        <v>0.99230730732165695</v>
      </c>
    </row>
    <row r="1171" spans="6:10" x14ac:dyDescent="0.25">
      <c r="F1171" s="5">
        <v>11.6605065023956</v>
      </c>
      <c r="G1171" s="2">
        <v>4.00080618456085E-12</v>
      </c>
      <c r="H1171" s="1">
        <v>0.99999999699608</v>
      </c>
      <c r="I1171" s="6">
        <v>7.30572046103804E-6</v>
      </c>
      <c r="J1171" s="4">
        <v>0.99230005782833897</v>
      </c>
    </row>
    <row r="1172" spans="6:10" x14ac:dyDescent="0.25">
      <c r="F1172" s="5">
        <v>11.674195756331301</v>
      </c>
      <c r="G1172" s="2">
        <v>4.0133281741456399E-12</v>
      </c>
      <c r="H1172" s="1">
        <v>0.99999999699206599</v>
      </c>
      <c r="I1172" s="6">
        <v>2.4385176277745901E-5</v>
      </c>
      <c r="J1172" s="4">
        <v>0.99227586071153495</v>
      </c>
    </row>
    <row r="1173" spans="6:10" x14ac:dyDescent="0.25">
      <c r="F1173" s="5">
        <v>11.679671457905499</v>
      </c>
      <c r="G1173" s="2">
        <v>4.0163534612928397E-12</v>
      </c>
      <c r="H1173" s="1">
        <v>0.99999999698804998</v>
      </c>
      <c r="I1173" s="6">
        <v>2.4411486718740201E-6</v>
      </c>
      <c r="J1173" s="4">
        <v>0.99227343842159199</v>
      </c>
    </row>
    <row r="1174" spans="6:10" x14ac:dyDescent="0.25">
      <c r="F1174" s="5">
        <v>11.6906228610541</v>
      </c>
      <c r="G1174" s="2">
        <v>4.0215762165885399E-12</v>
      </c>
      <c r="H1174" s="1">
        <v>0.99999999698402897</v>
      </c>
      <c r="I1174" s="6">
        <v>4.8892777918365199E-6</v>
      </c>
      <c r="J1174" s="4">
        <v>0.99226858693296704</v>
      </c>
    </row>
    <row r="1175" spans="6:10" x14ac:dyDescent="0.25">
      <c r="F1175" s="5">
        <v>11.7015742642026</v>
      </c>
      <c r="G1175" s="2">
        <v>4.0262309741412404E-12</v>
      </c>
      <c r="H1175" s="1">
        <v>0.99999999698000197</v>
      </c>
      <c r="I1175" s="6">
        <v>1.46896082035813E-5</v>
      </c>
      <c r="J1175" s="4">
        <v>0.99225401100324995</v>
      </c>
    </row>
    <row r="1176" spans="6:10" x14ac:dyDescent="0.25">
      <c r="F1176" s="5">
        <v>11.709787816564001</v>
      </c>
      <c r="G1176" s="2">
        <v>4.0302610726323498E-12</v>
      </c>
      <c r="H1176" s="1">
        <v>0.99999999697597197</v>
      </c>
      <c r="I1176" s="6">
        <v>9.8031369615550098E-6</v>
      </c>
      <c r="J1176" s="4">
        <v>0.99224428384895702</v>
      </c>
    </row>
    <row r="1177" spans="6:10" x14ac:dyDescent="0.25">
      <c r="F1177" s="5">
        <v>11.720739219712501</v>
      </c>
      <c r="G1177" s="2">
        <v>4.0353290794919096E-12</v>
      </c>
      <c r="H1177" s="1">
        <v>0.99999999697193698</v>
      </c>
      <c r="I1177" s="6">
        <v>1.9625937811604099E-5</v>
      </c>
      <c r="J1177" s="4">
        <v>0.99222481031544196</v>
      </c>
    </row>
    <row r="1178" spans="6:10" x14ac:dyDescent="0.25">
      <c r="F1178" s="5">
        <v>11.734428473648199</v>
      </c>
      <c r="G1178" s="2">
        <v>4.0441337458422298E-12</v>
      </c>
      <c r="H1178" s="1">
        <v>0.99999999696789299</v>
      </c>
      <c r="I1178" s="6">
        <v>1.22772379120423E-5</v>
      </c>
      <c r="J1178" s="4">
        <v>0.99221262861016302</v>
      </c>
    </row>
    <row r="1179" spans="6:10" x14ac:dyDescent="0.25">
      <c r="F1179" s="5">
        <v>11.739904175222501</v>
      </c>
      <c r="G1179" s="2">
        <v>4.0462963748092696E-12</v>
      </c>
      <c r="H1179" s="1">
        <v>0.99999999696384601</v>
      </c>
      <c r="I1179" s="6">
        <v>7.3780481927611402E-6</v>
      </c>
      <c r="J1179" s="4">
        <v>0.99220530804457696</v>
      </c>
    </row>
    <row r="1180" spans="6:10" x14ac:dyDescent="0.25">
      <c r="F1180" s="5">
        <v>11.7645448323066</v>
      </c>
      <c r="G1180" s="2">
        <v>8.1224337610918501E-12</v>
      </c>
      <c r="H1180" s="1">
        <v>0.99999999695572395</v>
      </c>
      <c r="I1180" s="6">
        <v>4.18890325075503E-5</v>
      </c>
      <c r="J1180" s="4">
        <v>0.99216374639466898</v>
      </c>
    </row>
    <row r="1181" spans="6:10" x14ac:dyDescent="0.25">
      <c r="F1181" s="5">
        <v>11.7672826830938</v>
      </c>
      <c r="G1181" s="2">
        <v>4.0645843347298001E-12</v>
      </c>
      <c r="H1181" s="1">
        <v>0.99999999695165898</v>
      </c>
      <c r="I1181" s="6">
        <v>4.93357294830202E-6</v>
      </c>
      <c r="J1181" s="4">
        <v>0.99215885149452399</v>
      </c>
    </row>
    <row r="1182" spans="6:10" x14ac:dyDescent="0.25">
      <c r="F1182" s="5">
        <v>11.770020533880899</v>
      </c>
      <c r="G1182" s="2">
        <v>8.1303633361827799E-12</v>
      </c>
      <c r="H1182" s="1">
        <v>0.99999999694352903</v>
      </c>
      <c r="I1182" s="6">
        <v>4.9351288725837896E-6</v>
      </c>
      <c r="J1182" s="4">
        <v>0.99215395507481297</v>
      </c>
    </row>
    <row r="1183" spans="6:10" x14ac:dyDescent="0.25">
      <c r="F1183" s="5">
        <v>11.7782340862423</v>
      </c>
      <c r="G1183" s="2">
        <v>4.0717441994953299E-12</v>
      </c>
      <c r="H1183" s="1">
        <v>0.99999999693945696</v>
      </c>
      <c r="I1183" s="6">
        <v>1.72930680174196E-5</v>
      </c>
      <c r="J1183" s="4">
        <v>0.99213679783733499</v>
      </c>
    </row>
    <row r="1184" spans="6:10" x14ac:dyDescent="0.25">
      <c r="F1184" s="5">
        <v>11.7891854893908</v>
      </c>
      <c r="G1184" s="2">
        <v>4.0829631296773501E-12</v>
      </c>
      <c r="H1184" s="1">
        <v>0.999999996935374</v>
      </c>
      <c r="I1184" s="6">
        <v>1.9784584661532901E-5</v>
      </c>
      <c r="J1184" s="4">
        <v>0.99211716901703695</v>
      </c>
    </row>
    <row r="1185" spans="6:10" x14ac:dyDescent="0.25">
      <c r="F1185" s="5">
        <v>11.8028747433265</v>
      </c>
      <c r="G1185" s="2">
        <v>4.0891764372208101E-12</v>
      </c>
      <c r="H1185" s="1">
        <v>0.99999999693128505</v>
      </c>
      <c r="I1185" s="6">
        <v>1.23945674142412E-5</v>
      </c>
      <c r="J1185" s="4">
        <v>0.99210487223010901</v>
      </c>
    </row>
    <row r="1186" spans="6:10" x14ac:dyDescent="0.25">
      <c r="F1186" s="5">
        <v>11.805612594113599</v>
      </c>
      <c r="G1186" s="2">
        <v>4.0922475193680897E-12</v>
      </c>
      <c r="H1186" s="1">
        <v>0.99999999692719299</v>
      </c>
      <c r="I1186" s="6">
        <v>2.4813957325911501E-6</v>
      </c>
      <c r="J1186" s="4">
        <v>0.992102410428367</v>
      </c>
    </row>
    <row r="1187" spans="6:10" x14ac:dyDescent="0.25">
      <c r="F1187" s="5">
        <v>11.8083504449008</v>
      </c>
      <c r="G1187" s="2">
        <v>8.1873861536873996E-12</v>
      </c>
      <c r="H1187" s="1">
        <v>0.99999999691900499</v>
      </c>
      <c r="I1187" s="6">
        <v>2.4828938236399301E-6</v>
      </c>
      <c r="J1187" s="4">
        <v>0.99209994714647798</v>
      </c>
    </row>
    <row r="1188" spans="6:10" x14ac:dyDescent="0.25">
      <c r="F1188" s="5">
        <v>11.8439425051335</v>
      </c>
      <c r="G1188" s="2">
        <v>4.1075633816812104E-12</v>
      </c>
      <c r="H1188" s="1">
        <v>0.99999999691489805</v>
      </c>
      <c r="I1188" s="6">
        <v>3.97923479984168E-5</v>
      </c>
      <c r="J1188" s="4">
        <v>0.99206046994558295</v>
      </c>
    </row>
    <row r="1189" spans="6:10" x14ac:dyDescent="0.25">
      <c r="F1189" s="5">
        <v>11.8576317590691</v>
      </c>
      <c r="G1189" s="2">
        <v>4.1152271293873801E-12</v>
      </c>
      <c r="H1189" s="1">
        <v>0.99999999691078301</v>
      </c>
      <c r="I1189" s="6">
        <v>2.74347286095891E-5</v>
      </c>
      <c r="J1189" s="4">
        <v>0.99203325340916604</v>
      </c>
    </row>
    <row r="1190" spans="6:10" x14ac:dyDescent="0.25">
      <c r="F1190" s="5">
        <v>11.8740588637919</v>
      </c>
      <c r="G1190" s="2">
        <v>4.1210950469009297E-12</v>
      </c>
      <c r="H1190" s="1">
        <v>0.99999999690666197</v>
      </c>
      <c r="I1190" s="6">
        <v>1.74860571865876E-5</v>
      </c>
      <c r="J1190" s="4">
        <v>0.99201590681062801</v>
      </c>
    </row>
    <row r="1191" spans="6:10" x14ac:dyDescent="0.25">
      <c r="F1191" s="5">
        <v>11.882272416153301</v>
      </c>
      <c r="G1191" s="2">
        <v>4.1230286588815599E-12</v>
      </c>
      <c r="H1191" s="1">
        <v>0.99999999690253805</v>
      </c>
      <c r="I1191" s="6">
        <v>7.5016866943264396E-6</v>
      </c>
      <c r="J1191" s="4">
        <v>0.99200846504601303</v>
      </c>
    </row>
    <row r="1192" spans="6:10" x14ac:dyDescent="0.25">
      <c r="F1192" s="5">
        <v>11.8904859685147</v>
      </c>
      <c r="G1192" s="2">
        <v>8.2527379555611299E-12</v>
      </c>
      <c r="H1192" s="1">
        <v>0.99999999689428598</v>
      </c>
      <c r="I1192" s="6">
        <v>1.00078645952177E-5</v>
      </c>
      <c r="J1192" s="4">
        <v>0.99199853720929498</v>
      </c>
    </row>
    <row r="1193" spans="6:10" x14ac:dyDescent="0.25">
      <c r="F1193" s="5">
        <v>11.9260780287474</v>
      </c>
      <c r="G1193" s="2">
        <v>4.1596541146432899E-12</v>
      </c>
      <c r="H1193" s="1">
        <v>0.99999999689012598</v>
      </c>
      <c r="I1193" s="6">
        <v>3.5098876116537698E-5</v>
      </c>
      <c r="J1193" s="4">
        <v>0.99196371978655995</v>
      </c>
    </row>
    <row r="1194" spans="6:10" x14ac:dyDescent="0.25">
      <c r="F1194" s="5">
        <v>11.937029431896001</v>
      </c>
      <c r="G1194" s="2">
        <v>4.1800321269607399E-12</v>
      </c>
      <c r="H1194" s="1">
        <v>0.99999999688594599</v>
      </c>
      <c r="I1194" s="6">
        <v>7.5514330263419501E-6</v>
      </c>
      <c r="J1194" s="4">
        <v>0.99195622906724801</v>
      </c>
    </row>
    <row r="1195" spans="6:10" x14ac:dyDescent="0.25">
      <c r="F1195" s="5">
        <v>11.942505133470201</v>
      </c>
      <c r="G1195" s="2">
        <v>4.18683006538481E-12</v>
      </c>
      <c r="H1195" s="1">
        <v>0.999999996881759</v>
      </c>
      <c r="I1195" s="6">
        <v>5.0622162730898402E-6</v>
      </c>
      <c r="J1195" s="4">
        <v>0.99195120758299304</v>
      </c>
    </row>
    <row r="1196" spans="6:10" x14ac:dyDescent="0.25">
      <c r="F1196" s="5">
        <v>11.967145790554399</v>
      </c>
      <c r="G1196" s="2">
        <v>4.2047101390707096E-12</v>
      </c>
      <c r="H1196" s="1">
        <v>0.99999999687755403</v>
      </c>
      <c r="I1196" s="6">
        <v>3.3002883731658002E-5</v>
      </c>
      <c r="J1196" s="4">
        <v>0.99191847087282803</v>
      </c>
    </row>
    <row r="1197" spans="6:10" x14ac:dyDescent="0.25">
      <c r="F1197" s="5">
        <v>11.9808350444901</v>
      </c>
      <c r="G1197" s="2">
        <v>4.2120762735985798E-12</v>
      </c>
      <c r="H1197" s="1">
        <v>0.99999999687334196</v>
      </c>
      <c r="I1197" s="6">
        <v>2.0362214968478201E-5</v>
      </c>
      <c r="J1197" s="4">
        <v>0.99189827342132597</v>
      </c>
    </row>
    <row r="1198" spans="6:10" x14ac:dyDescent="0.25">
      <c r="F1198" s="5">
        <v>11.9890485968515</v>
      </c>
      <c r="G1198" s="2">
        <v>4.2161480387347303E-12</v>
      </c>
      <c r="H1198" s="1">
        <v>0.999999996869126</v>
      </c>
      <c r="I1198" s="6">
        <v>1.0193655525356601E-5</v>
      </c>
      <c r="J1198" s="4">
        <v>0.99188816240354405</v>
      </c>
    </row>
    <row r="1199" spans="6:10" x14ac:dyDescent="0.25">
      <c r="F1199" s="5">
        <v>11.997262149212901</v>
      </c>
      <c r="G1199" s="2">
        <v>4.2200752580454398E-12</v>
      </c>
      <c r="H1199" s="1">
        <v>0.99999999686490604</v>
      </c>
      <c r="I1199" s="6">
        <v>1.7852426793378899E-5</v>
      </c>
      <c r="J1199" s="4">
        <v>0.99187045495079895</v>
      </c>
    </row>
    <row r="1200" spans="6:10" x14ac:dyDescent="0.25">
      <c r="F1200" s="5">
        <v>12.0301163586585</v>
      </c>
      <c r="G1200" s="2">
        <v>4.2359513933534103E-12</v>
      </c>
      <c r="H1200" s="1">
        <v>0.99999999686066998</v>
      </c>
      <c r="I1200" s="6">
        <v>2.8109757314336399E-5</v>
      </c>
      <c r="J1200" s="4">
        <v>0.99184257410488696</v>
      </c>
    </row>
    <row r="1201" spans="6:10" x14ac:dyDescent="0.25">
      <c r="F1201" s="5">
        <v>12.0520191649555</v>
      </c>
      <c r="G1201" s="2">
        <v>8.4892783274634802E-12</v>
      </c>
      <c r="H1201" s="1">
        <v>0.99999999685218099</v>
      </c>
      <c r="I1201" s="6">
        <v>2.30632638163961E-5</v>
      </c>
      <c r="J1201" s="4">
        <v>0.99181969924172098</v>
      </c>
    </row>
    <row r="1202" spans="6:10" x14ac:dyDescent="0.25">
      <c r="F1202" s="5">
        <v>12.068446269678301</v>
      </c>
      <c r="G1202" s="2">
        <v>8.5052465557284301E-12</v>
      </c>
      <c r="H1202" s="1">
        <v>0.99999999684367602</v>
      </c>
      <c r="I1202" s="6">
        <v>2.56742193244942E-5</v>
      </c>
      <c r="J1202" s="4">
        <v>0.99179423537211697</v>
      </c>
    </row>
    <row r="1203" spans="6:10" x14ac:dyDescent="0.25">
      <c r="F1203" s="5">
        <v>12.079397672826801</v>
      </c>
      <c r="G1203" s="2">
        <v>4.25745751616232E-12</v>
      </c>
      <c r="H1203" s="1">
        <v>0.99999999683941798</v>
      </c>
      <c r="I1203" s="6">
        <v>1.2851375024642799E-5</v>
      </c>
      <c r="J1203" s="4">
        <v>0.99178148953435197</v>
      </c>
    </row>
    <row r="1204" spans="6:10" x14ac:dyDescent="0.25">
      <c r="F1204" s="5">
        <v>12.0876112251882</v>
      </c>
      <c r="G1204" s="2">
        <v>4.2608034869331298E-12</v>
      </c>
      <c r="H1204" s="1">
        <v>0.99999999683515794</v>
      </c>
      <c r="I1204" s="6">
        <v>7.7213998955875906E-6</v>
      </c>
      <c r="J1204" s="4">
        <v>0.99177383162242705</v>
      </c>
    </row>
    <row r="1205" spans="6:10" x14ac:dyDescent="0.25">
      <c r="F1205" s="5">
        <v>12.104038329911001</v>
      </c>
      <c r="G1205" s="2">
        <v>4.2650522372060197E-12</v>
      </c>
      <c r="H1205" s="1">
        <v>0.99999999683089202</v>
      </c>
      <c r="I1205" s="6">
        <v>1.8030331561452402E-5</v>
      </c>
      <c r="J1205" s="4">
        <v>0.99175594977261705</v>
      </c>
    </row>
    <row r="1206" spans="6:10" x14ac:dyDescent="0.25">
      <c r="F1206" s="5">
        <v>12.1122518822724</v>
      </c>
      <c r="G1206" s="2">
        <v>4.2672238951497201E-12</v>
      </c>
      <c r="H1206" s="1">
        <v>0.99999999682662499</v>
      </c>
      <c r="I1206" s="6">
        <v>1.03118834734496E-5</v>
      </c>
      <c r="J1206" s="4">
        <v>0.99174572295355801</v>
      </c>
    </row>
    <row r="1207" spans="6:10" x14ac:dyDescent="0.25">
      <c r="F1207" s="5">
        <v>12.134154688569501</v>
      </c>
      <c r="G1207" s="2">
        <v>8.5532048544361106E-12</v>
      </c>
      <c r="H1207" s="1">
        <v>0.99999999681807195</v>
      </c>
      <c r="I1207" s="6">
        <v>4.3878579332436897E-5</v>
      </c>
      <c r="J1207" s="4">
        <v>0.99170220751488003</v>
      </c>
    </row>
    <row r="1208" spans="6:10" x14ac:dyDescent="0.25">
      <c r="F1208" s="5">
        <v>12.1423682409309</v>
      </c>
      <c r="G1208" s="2">
        <v>4.28259950894248E-12</v>
      </c>
      <c r="H1208" s="1">
        <v>0.99999999681378904</v>
      </c>
      <c r="I1208" s="6">
        <v>1.5510382390415999E-5</v>
      </c>
      <c r="J1208" s="4">
        <v>0.99168682595371205</v>
      </c>
    </row>
    <row r="1209" spans="6:10" x14ac:dyDescent="0.25">
      <c r="F1209" s="5">
        <v>12.153319644079399</v>
      </c>
      <c r="G1209" s="2">
        <v>4.2873599877991102E-12</v>
      </c>
      <c r="H1209" s="1">
        <v>0.99999999680950202</v>
      </c>
      <c r="I1209" s="6">
        <v>2.3291642001698298E-5</v>
      </c>
      <c r="J1209" s="4">
        <v>0.99166372820817705</v>
      </c>
    </row>
    <row r="1210" spans="6:10" x14ac:dyDescent="0.25">
      <c r="F1210" s="5">
        <v>12.169746748802201</v>
      </c>
      <c r="G1210" s="2">
        <v>4.2884406334953099E-12</v>
      </c>
      <c r="H1210" s="1">
        <v>0.99999999680521401</v>
      </c>
      <c r="I1210" s="6">
        <v>1.5548093283048601E-5</v>
      </c>
      <c r="J1210" s="4">
        <v>0.99164830984788899</v>
      </c>
    </row>
    <row r="1211" spans="6:10" x14ac:dyDescent="0.25">
      <c r="F1211" s="5">
        <v>12.1916495550992</v>
      </c>
      <c r="G1211" s="2">
        <v>4.2942434964962302E-12</v>
      </c>
      <c r="H1211" s="1">
        <v>0.999999996800919</v>
      </c>
      <c r="I1211" s="6">
        <v>4.41218421068073E-5</v>
      </c>
      <c r="J1211" s="4">
        <v>0.99160455746296094</v>
      </c>
    </row>
    <row r="1212" spans="6:10" x14ac:dyDescent="0.25">
      <c r="F1212" s="5">
        <v>12.194387405886401</v>
      </c>
      <c r="G1212" s="2">
        <v>4.29732676823592E-12</v>
      </c>
      <c r="H1212" s="1">
        <v>0.99999999679662199</v>
      </c>
      <c r="I1212" s="6">
        <v>2.59753930984333E-6</v>
      </c>
      <c r="J1212" s="4">
        <v>0.99160198173448899</v>
      </c>
    </row>
    <row r="1213" spans="6:10" x14ac:dyDescent="0.25">
      <c r="F1213" s="5">
        <v>12.2026009582478</v>
      </c>
      <c r="G1213" s="2">
        <v>4.3003555162050699E-12</v>
      </c>
      <c r="H1213" s="1">
        <v>0.99999999679232199</v>
      </c>
      <c r="I1213" s="6">
        <v>7.7985245705448208E-6</v>
      </c>
      <c r="J1213" s="4">
        <v>0.99159424873222302</v>
      </c>
    </row>
    <row r="1214" spans="6:10" x14ac:dyDescent="0.25">
      <c r="F1214" s="5">
        <v>12.2217659137577</v>
      </c>
      <c r="G1214" s="2">
        <v>8.6126667182078007E-12</v>
      </c>
      <c r="H1214" s="1">
        <v>0.99999999678370899</v>
      </c>
      <c r="I1214" s="6">
        <v>2.6030433736367799E-5</v>
      </c>
      <c r="J1214" s="4">
        <v>0.99156843743977896</v>
      </c>
    </row>
    <row r="1215" spans="6:10" x14ac:dyDescent="0.25">
      <c r="F1215" s="5">
        <v>12.2327173169062</v>
      </c>
      <c r="G1215" s="2">
        <v>4.3086798870223001E-12</v>
      </c>
      <c r="H1215" s="1">
        <v>0.99999999677939999</v>
      </c>
      <c r="I1215" s="6">
        <v>7.8192787731062203E-6</v>
      </c>
      <c r="J1215" s="4">
        <v>0.99156068412005705</v>
      </c>
    </row>
    <row r="1216" spans="6:10" x14ac:dyDescent="0.25">
      <c r="F1216" s="5">
        <v>12.2518822724162</v>
      </c>
      <c r="G1216" s="2">
        <v>4.3158311842865597E-12</v>
      </c>
      <c r="H1216" s="1">
        <v>0.999999996775084</v>
      </c>
      <c r="I1216" s="6">
        <v>1.8258601361663801E-5</v>
      </c>
      <c r="J1216" s="4">
        <v>0.99154257977408</v>
      </c>
    </row>
    <row r="1217" spans="6:10" x14ac:dyDescent="0.25">
      <c r="F1217" s="5">
        <v>12.254620123203299</v>
      </c>
      <c r="G1217" s="2">
        <v>4.31702065873128E-12</v>
      </c>
      <c r="H1217" s="1">
        <v>0.99999999677076701</v>
      </c>
      <c r="I1217" s="3">
        <v>0</v>
      </c>
      <c r="J1217" s="4">
        <v>0.99154257977408</v>
      </c>
    </row>
    <row r="1218" spans="6:10" x14ac:dyDescent="0.25">
      <c r="F1218" s="5">
        <v>12.2573579739904</v>
      </c>
      <c r="G1218" s="2">
        <v>8.6357427866611893E-12</v>
      </c>
      <c r="H1218" s="1">
        <v>0.99999999676213203</v>
      </c>
      <c r="I1218" s="6">
        <v>5.2214608601570304E-6</v>
      </c>
      <c r="J1218" s="4">
        <v>0.99153740248682498</v>
      </c>
    </row>
    <row r="1219" spans="6:10" x14ac:dyDescent="0.25">
      <c r="F1219" s="5">
        <v>12.2628336755647</v>
      </c>
      <c r="G1219" s="2">
        <v>4.3193261922663199E-12</v>
      </c>
      <c r="H1219" s="1">
        <v>0.99999999675781204</v>
      </c>
      <c r="I1219" s="6">
        <v>7.8382961930956902E-6</v>
      </c>
      <c r="J1219" s="4">
        <v>0.99152963055343701</v>
      </c>
    </row>
    <row r="1220" spans="6:10" x14ac:dyDescent="0.25">
      <c r="F1220" s="5">
        <v>12.279260780287499</v>
      </c>
      <c r="G1220" s="2">
        <v>4.3266107907732102E-12</v>
      </c>
      <c r="H1220" s="1">
        <v>0.99999999675348605</v>
      </c>
      <c r="I1220" s="6">
        <v>2.0921187316129799E-5</v>
      </c>
      <c r="J1220" s="4">
        <v>0.99150888679329996</v>
      </c>
    </row>
    <row r="1221" spans="6:10" x14ac:dyDescent="0.25">
      <c r="F1221" s="5">
        <v>12.2984257357974</v>
      </c>
      <c r="G1221" s="2">
        <v>4.3365571756339704E-12</v>
      </c>
      <c r="H1221" s="1">
        <v>0.99999999674914897</v>
      </c>
      <c r="I1221" s="6">
        <v>2.6190541524299901E-5</v>
      </c>
      <c r="J1221" s="4">
        <v>0.99148291897868501</v>
      </c>
    </row>
    <row r="1222" spans="6:10" x14ac:dyDescent="0.25">
      <c r="F1222" s="5">
        <v>12.314852840520199</v>
      </c>
      <c r="G1222" s="2">
        <v>4.3420069074029601E-12</v>
      </c>
      <c r="H1222" s="1">
        <v>0.999999996744807</v>
      </c>
      <c r="I1222" s="6">
        <v>2.0986903592373398E-5</v>
      </c>
      <c r="J1222" s="4">
        <v>0.991462111040599</v>
      </c>
    </row>
    <row r="1223" spans="6:10" x14ac:dyDescent="0.25">
      <c r="F1223" s="5">
        <v>12.325804243668699</v>
      </c>
      <c r="G1223" s="2">
        <v>4.3444234638959999E-12</v>
      </c>
      <c r="H1223" s="1">
        <v>0.99999999674046303</v>
      </c>
      <c r="I1223" s="6">
        <v>1.3133836175106801E-5</v>
      </c>
      <c r="J1223" s="4">
        <v>0.99144908942517096</v>
      </c>
    </row>
    <row r="1224" spans="6:10" x14ac:dyDescent="0.25">
      <c r="F1224" s="5">
        <v>12.331279945243001</v>
      </c>
      <c r="G1224" s="2">
        <v>4.3454640711951302E-12</v>
      </c>
      <c r="H1224" s="1">
        <v>0.99999999673611695</v>
      </c>
      <c r="I1224" s="6">
        <v>2.6287896096096499E-6</v>
      </c>
      <c r="J1224" s="4">
        <v>0.99144648311753203</v>
      </c>
    </row>
    <row r="1225" spans="6:10" x14ac:dyDescent="0.25">
      <c r="F1225" s="5">
        <v>12.3340177960301</v>
      </c>
      <c r="G1225" s="2">
        <v>4.3468368544148102E-12</v>
      </c>
      <c r="H1225" s="1">
        <v>0.99999999673176998</v>
      </c>
      <c r="I1225" s="6">
        <v>2.6291338968385801E-6</v>
      </c>
      <c r="J1225" s="4">
        <v>0.991443876475403</v>
      </c>
    </row>
    <row r="1226" spans="6:10" x14ac:dyDescent="0.25">
      <c r="F1226" s="5">
        <v>12.355920602327201</v>
      </c>
      <c r="G1226" s="2">
        <v>4.3503390787112097E-12</v>
      </c>
      <c r="H1226" s="1">
        <v>0.99999999672742002</v>
      </c>
      <c r="I1226" s="6">
        <v>2.3678609771531099E-5</v>
      </c>
      <c r="J1226" s="4">
        <v>0.99142040074067905</v>
      </c>
    </row>
    <row r="1227" spans="6:10" x14ac:dyDescent="0.25">
      <c r="F1227" s="5">
        <v>12.380561259411399</v>
      </c>
      <c r="G1227" s="2">
        <v>4.3546109604435001E-12</v>
      </c>
      <c r="H1227" s="1">
        <v>0.99999999672306505</v>
      </c>
      <c r="I1227" s="6">
        <v>2.8983551080172601E-5</v>
      </c>
      <c r="J1227" s="4">
        <v>0.99139166627326802</v>
      </c>
    </row>
    <row r="1228" spans="6:10" x14ac:dyDescent="0.25">
      <c r="F1228" s="5">
        <v>12.386036960985599</v>
      </c>
      <c r="G1228" s="2">
        <v>4.3555535250922197E-12</v>
      </c>
      <c r="H1228" s="1">
        <v>0.99999999671870998</v>
      </c>
      <c r="I1228" s="6">
        <v>1.5823070831245299E-5</v>
      </c>
      <c r="J1228" s="4">
        <v>0.991375979536817</v>
      </c>
    </row>
    <row r="1229" spans="6:10" x14ac:dyDescent="0.25">
      <c r="F1229" s="5">
        <v>12.394250513347</v>
      </c>
      <c r="G1229" s="2">
        <v>4.3576933318918004E-12</v>
      </c>
      <c r="H1229" s="1">
        <v>0.99999999671435202</v>
      </c>
      <c r="I1229" s="6">
        <v>5.2772032568381603E-6</v>
      </c>
      <c r="J1229" s="4">
        <v>0.991370747858074</v>
      </c>
    </row>
    <row r="1230" spans="6:10" x14ac:dyDescent="0.25">
      <c r="F1230" s="5">
        <v>12.3997262149213</v>
      </c>
      <c r="G1230" s="2">
        <v>4.3590567153676602E-12</v>
      </c>
      <c r="H1230" s="1">
        <v>0.99999999670999296</v>
      </c>
      <c r="I1230" s="6">
        <v>7.9176308824327502E-6</v>
      </c>
      <c r="J1230" s="4">
        <v>0.99136289858149795</v>
      </c>
    </row>
    <row r="1231" spans="6:10" x14ac:dyDescent="0.25">
      <c r="F1231" s="5">
        <v>12.451745379876799</v>
      </c>
      <c r="G1231" s="2">
        <v>4.39930739366239E-12</v>
      </c>
      <c r="H1231" s="1">
        <v>0.99999999670559403</v>
      </c>
      <c r="I1231" s="6">
        <v>6.6097730470594807E-5</v>
      </c>
      <c r="J1231" s="4">
        <v>0.99129737390936901</v>
      </c>
    </row>
    <row r="1232" spans="6:10" x14ac:dyDescent="0.25">
      <c r="F1232" s="5">
        <v>12.4544832306639</v>
      </c>
      <c r="G1232" s="2">
        <v>4.4198449282672102E-12</v>
      </c>
      <c r="H1232" s="1">
        <v>0.99999999670117401</v>
      </c>
      <c r="I1232" s="3">
        <v>0</v>
      </c>
      <c r="J1232" s="4">
        <v>0.99129737390936901</v>
      </c>
    </row>
    <row r="1233" spans="6:10" x14ac:dyDescent="0.25">
      <c r="F1233" s="5">
        <v>12.4599589322382</v>
      </c>
      <c r="G1233" s="2">
        <v>9.0161444112129701E-12</v>
      </c>
      <c r="H1233" s="1">
        <v>0.999999996692158</v>
      </c>
      <c r="I1233" s="6">
        <v>7.9800121696501497E-6</v>
      </c>
      <c r="J1233" s="4">
        <v>0.99128946337582502</v>
      </c>
    </row>
    <row r="1234" spans="6:10" x14ac:dyDescent="0.25">
      <c r="F1234" s="5">
        <v>12.4681724845996</v>
      </c>
      <c r="G1234" s="2">
        <v>4.7284340144920599E-12</v>
      </c>
      <c r="H1234" s="1">
        <v>0.999999996687429</v>
      </c>
      <c r="I1234" s="6">
        <v>8.0179304214073704E-6</v>
      </c>
      <c r="J1234" s="4">
        <v>0.991281515317743</v>
      </c>
    </row>
    <row r="1235" spans="6:10" x14ac:dyDescent="0.25">
      <c r="F1235" s="5">
        <v>12.4736481861739</v>
      </c>
      <c r="G1235" s="2">
        <v>4.8456196264675399E-12</v>
      </c>
      <c r="H1235" s="1">
        <v>0.99999999668258399</v>
      </c>
      <c r="I1235" s="6">
        <v>1.64623460583505E-5</v>
      </c>
      <c r="J1235" s="4">
        <v>0.99126519663271895</v>
      </c>
    </row>
    <row r="1236" spans="6:10" x14ac:dyDescent="0.25">
      <c r="F1236" s="5">
        <v>12.5037645448323</v>
      </c>
      <c r="G1236" s="2">
        <v>5.2342904133817298E-12</v>
      </c>
      <c r="H1236" s="1">
        <v>0.99999999667734996</v>
      </c>
      <c r="I1236" s="6">
        <v>4.0926411754583697E-5</v>
      </c>
      <c r="J1236" s="4">
        <v>0.99122462853528304</v>
      </c>
    </row>
    <row r="1237" spans="6:10" x14ac:dyDescent="0.25">
      <c r="F1237" s="5">
        <v>12.522929500342199</v>
      </c>
      <c r="G1237" s="2">
        <v>5.2952634323424701E-12</v>
      </c>
      <c r="H1237" s="1">
        <v>0.99999999667205397</v>
      </c>
      <c r="I1237" s="6">
        <v>3.4058992251883101E-5</v>
      </c>
      <c r="J1237" s="4">
        <v>0.99119086899825104</v>
      </c>
    </row>
    <row r="1238" spans="6:10" x14ac:dyDescent="0.25">
      <c r="F1238" s="5">
        <v>12.528405201916501</v>
      </c>
      <c r="G1238" s="2">
        <v>1.06204654894134E-11</v>
      </c>
      <c r="H1238" s="1">
        <v>0.99999999666143402</v>
      </c>
      <c r="I1238" s="6">
        <v>3.1183244351903898E-6</v>
      </c>
      <c r="J1238" s="4">
        <v>0.99118777814836301</v>
      </c>
    </row>
    <row r="1239" spans="6:10" x14ac:dyDescent="0.25">
      <c r="F1239" s="5">
        <v>12.5311430527036</v>
      </c>
      <c r="G1239" s="2">
        <v>5.3166574317970798E-12</v>
      </c>
      <c r="H1239" s="1">
        <v>0.99999999665611705</v>
      </c>
      <c r="I1239" s="6">
        <v>6.2504512879039304E-6</v>
      </c>
      <c r="J1239" s="4">
        <v>0.99118158279680102</v>
      </c>
    </row>
    <row r="1240" spans="6:10" x14ac:dyDescent="0.25">
      <c r="F1240" s="5">
        <v>12.5694729637235</v>
      </c>
      <c r="G1240" s="2">
        <v>5.4456840333823003E-12</v>
      </c>
      <c r="H1240" s="1">
        <v>0.99999999665067196</v>
      </c>
      <c r="I1240" s="6">
        <v>8.2244078217431197E-5</v>
      </c>
      <c r="J1240" s="4">
        <v>0.99110006733330602</v>
      </c>
    </row>
    <row r="1241" spans="6:10" x14ac:dyDescent="0.25">
      <c r="F1241" s="5">
        <v>12.5722108145106</v>
      </c>
      <c r="G1241" s="2">
        <v>5.4604722582460102E-12</v>
      </c>
      <c r="H1241" s="1">
        <v>0.999999996645211</v>
      </c>
      <c r="I1241" s="6">
        <v>6.3968910125507304E-6</v>
      </c>
      <c r="J1241" s="4">
        <v>0.99109372739446999</v>
      </c>
    </row>
    <row r="1242" spans="6:10" x14ac:dyDescent="0.25">
      <c r="F1242" s="5">
        <v>12.577686516084899</v>
      </c>
      <c r="G1242" s="2">
        <v>5.4758159889712802E-12</v>
      </c>
      <c r="H1242" s="1">
        <v>0.99999999663973504</v>
      </c>
      <c r="I1242" s="6">
        <v>9.6059852107699406E-6</v>
      </c>
      <c r="J1242" s="4">
        <v>0.99108420700850897</v>
      </c>
    </row>
    <row r="1243" spans="6:10" x14ac:dyDescent="0.25">
      <c r="F1243" s="5">
        <v>12.5913757700205</v>
      </c>
      <c r="G1243" s="2">
        <v>5.5121966767202E-12</v>
      </c>
      <c r="H1243" s="1">
        <v>0.99999999663422301</v>
      </c>
      <c r="I1243" s="6">
        <v>1.61135090487926E-5</v>
      </c>
      <c r="J1243" s="4">
        <v>0.991068237292836</v>
      </c>
    </row>
    <row r="1244" spans="6:10" x14ac:dyDescent="0.25">
      <c r="F1244" s="5">
        <v>12.602327173169099</v>
      </c>
      <c r="G1244" s="2">
        <v>5.5375909817390798E-12</v>
      </c>
      <c r="H1244" s="1">
        <v>0.999999996628685</v>
      </c>
      <c r="I1244" s="6">
        <v>1.6178538748218299E-5</v>
      </c>
      <c r="J1244" s="4">
        <v>0.991052203386659</v>
      </c>
    </row>
    <row r="1245" spans="6:10" x14ac:dyDescent="0.25">
      <c r="F1245" s="5">
        <v>12.6297056810404</v>
      </c>
      <c r="G1245" s="2">
        <v>5.5837107767818196E-12</v>
      </c>
      <c r="H1245" s="1">
        <v>0.99999999662310202</v>
      </c>
      <c r="I1245" s="6">
        <v>4.2436724948583699E-5</v>
      </c>
      <c r="J1245" s="4">
        <v>0.99101014726926295</v>
      </c>
    </row>
    <row r="1246" spans="6:10" x14ac:dyDescent="0.25">
      <c r="F1246" s="5">
        <v>12.6461327857632</v>
      </c>
      <c r="G1246" s="2">
        <v>5.5996705499076401E-12</v>
      </c>
      <c r="H1246" s="1">
        <v>0.99999999661750205</v>
      </c>
      <c r="I1246" s="6">
        <v>1.31401719660629E-5</v>
      </c>
      <c r="J1246" s="4">
        <v>0.99099712531106299</v>
      </c>
    </row>
    <row r="1247" spans="6:10" x14ac:dyDescent="0.25">
      <c r="F1247" s="5">
        <v>12.6680355920602</v>
      </c>
      <c r="G1247" s="2">
        <v>5.6249671271308402E-12</v>
      </c>
      <c r="H1247" s="1">
        <v>0.999999996611877</v>
      </c>
      <c r="I1247" s="6">
        <v>2.9634087336713099E-5</v>
      </c>
      <c r="J1247" s="4">
        <v>0.99096775845083296</v>
      </c>
    </row>
    <row r="1248" spans="6:10" x14ac:dyDescent="0.25">
      <c r="F1248" s="5">
        <v>12.6707734428474</v>
      </c>
      <c r="G1248" s="2">
        <v>5.6299727692230301E-12</v>
      </c>
      <c r="H1248" s="1">
        <v>0.99999999660624705</v>
      </c>
      <c r="I1248" s="6">
        <v>3.3011072051204699E-6</v>
      </c>
      <c r="J1248" s="4">
        <v>0.99096448716542496</v>
      </c>
    </row>
    <row r="1249" spans="6:10" x14ac:dyDescent="0.25">
      <c r="F1249" s="5">
        <v>12.7008898015058</v>
      </c>
      <c r="G1249" s="2">
        <v>5.6636965873597798E-12</v>
      </c>
      <c r="H1249" s="1">
        <v>0.99999999660058303</v>
      </c>
      <c r="I1249" s="6">
        <v>4.9648725852431298E-5</v>
      </c>
      <c r="J1249" s="4">
        <v>0.99091528826261399</v>
      </c>
    </row>
    <row r="1250" spans="6:10" x14ac:dyDescent="0.25">
      <c r="F1250" s="5">
        <v>12.7063655030801</v>
      </c>
      <c r="G1250" s="2">
        <v>5.66745162711106E-12</v>
      </c>
      <c r="H1250" s="1">
        <v>0.99999999659491601</v>
      </c>
      <c r="I1250" s="6">
        <v>9.9787375242403592E-6</v>
      </c>
      <c r="J1250" s="4">
        <v>0.99090540022837903</v>
      </c>
    </row>
    <row r="1251" spans="6:10" x14ac:dyDescent="0.25">
      <c r="F1251" s="5">
        <v>12.7310061601643</v>
      </c>
      <c r="G1251" s="2">
        <v>5.6929046747751498E-12</v>
      </c>
      <c r="H1251" s="1">
        <v>0.99999999658922301</v>
      </c>
      <c r="I1251" s="6">
        <v>2.3318187083305E-5</v>
      </c>
      <c r="J1251" s="4">
        <v>0.99088229438026898</v>
      </c>
    </row>
    <row r="1252" spans="6:10" x14ac:dyDescent="0.25">
      <c r="F1252" s="5">
        <v>12.744695414099899</v>
      </c>
      <c r="G1252" s="2">
        <v>5.7134051275716601E-12</v>
      </c>
      <c r="H1252" s="1">
        <v>0.99999999658351002</v>
      </c>
      <c r="I1252" s="6">
        <v>1.00201090631972E-5</v>
      </c>
      <c r="J1252" s="4">
        <v>0.99087236568135395</v>
      </c>
    </row>
    <row r="1253" spans="6:10" x14ac:dyDescent="0.25">
      <c r="F1253" s="5">
        <v>12.7583846680356</v>
      </c>
      <c r="G1253" s="2">
        <v>5.73621888306602E-12</v>
      </c>
      <c r="H1253" s="1">
        <v>0.99999999657777305</v>
      </c>
      <c r="I1253" s="6">
        <v>2.3502506770075502E-5</v>
      </c>
      <c r="J1253" s="4">
        <v>0.99084907797053201</v>
      </c>
    </row>
    <row r="1254" spans="6:10" x14ac:dyDescent="0.25">
      <c r="F1254" s="5">
        <v>12.7693360711841</v>
      </c>
      <c r="G1254" s="2">
        <v>5.7550055084776097E-12</v>
      </c>
      <c r="H1254" s="1">
        <v>0.99999999657201799</v>
      </c>
      <c r="I1254" s="6">
        <v>2.0198901492877701E-5</v>
      </c>
      <c r="J1254" s="4">
        <v>0.99082906410974103</v>
      </c>
    </row>
    <row r="1255" spans="6:10" x14ac:dyDescent="0.25">
      <c r="F1255" s="5">
        <v>12.799452429842599</v>
      </c>
      <c r="G1255" s="2">
        <v>5.7933301230790798E-12</v>
      </c>
      <c r="H1255" s="1">
        <v>0.99999999656622496</v>
      </c>
      <c r="I1255" s="6">
        <v>4.39509983759662E-5</v>
      </c>
      <c r="J1255" s="4">
        <v>0.99078551714012697</v>
      </c>
    </row>
    <row r="1256" spans="6:10" x14ac:dyDescent="0.25">
      <c r="F1256" s="5">
        <v>12.8186173853525</v>
      </c>
      <c r="G1256" s="2">
        <v>5.8156228028909799E-12</v>
      </c>
      <c r="H1256" s="1">
        <v>0.99999999656040905</v>
      </c>
      <c r="I1256" s="6">
        <v>2.37850172544359E-5</v>
      </c>
      <c r="J1256" s="4">
        <v>0.99076195156976099</v>
      </c>
    </row>
    <row r="1257" spans="6:10" x14ac:dyDescent="0.25">
      <c r="F1257" s="5">
        <v>12.8596851471595</v>
      </c>
      <c r="G1257" s="2">
        <v>5.8477805883334199E-12</v>
      </c>
      <c r="H1257" s="1">
        <v>0.99999999655456195</v>
      </c>
      <c r="I1257" s="6">
        <v>5.1209888061901798E-5</v>
      </c>
      <c r="J1257" s="4">
        <v>0.99071121606021695</v>
      </c>
    </row>
    <row r="1258" spans="6:10" x14ac:dyDescent="0.25">
      <c r="F1258" s="5">
        <v>12.9034907597536</v>
      </c>
      <c r="G1258" s="2">
        <v>5.8889231179890899E-12</v>
      </c>
      <c r="H1258" s="1">
        <v>0.999999996548673</v>
      </c>
      <c r="I1258" s="6">
        <v>6.1747870820758402E-5</v>
      </c>
      <c r="J1258" s="4">
        <v>0.99065004364067899</v>
      </c>
    </row>
    <row r="1259" spans="6:10" x14ac:dyDescent="0.25">
      <c r="F1259" s="5">
        <v>12.9144421629021</v>
      </c>
      <c r="G1259" s="2">
        <v>6.1992678332480498E-12</v>
      </c>
      <c r="H1259" s="1">
        <v>0.99999999654247396</v>
      </c>
      <c r="I1259" s="6">
        <v>1.3779482353122899E-5</v>
      </c>
      <c r="J1259" s="4">
        <v>0.99063639308993401</v>
      </c>
    </row>
    <row r="1260" spans="6:10" x14ac:dyDescent="0.25">
      <c r="F1260" s="5">
        <v>12.941820670773399</v>
      </c>
      <c r="G1260" s="2">
        <v>1.47437463380084E-11</v>
      </c>
      <c r="H1260" s="1">
        <v>0.99999999652772997</v>
      </c>
      <c r="I1260" s="6">
        <v>3.8554728512241503E-5</v>
      </c>
      <c r="J1260" s="4">
        <v>0.99059820010900901</v>
      </c>
    </row>
    <row r="1261" spans="6:10" x14ac:dyDescent="0.25">
      <c r="F1261" s="7">
        <v>12.9801505817933</v>
      </c>
      <c r="G1261" s="2">
        <v>2.6304534151839001E-11</v>
      </c>
      <c r="H1261" s="1">
        <v>0.99999999650142501</v>
      </c>
      <c r="I1261" s="9">
        <v>2.6095396697602998E-4</v>
      </c>
      <c r="J1261" s="10">
        <v>0.99033973330444702</v>
      </c>
    </row>
    <row r="1262" spans="6:10" x14ac:dyDescent="0.25">
      <c r="F1262" s="3"/>
      <c r="G1262" s="3"/>
      <c r="H1262" s="3"/>
      <c r="I1262" s="3"/>
      <c r="J1262" s="3"/>
    </row>
  </sheetData>
  <mergeCells count="8">
    <mergeCell ref="I3:J3"/>
    <mergeCell ref="A2:E2"/>
    <mergeCell ref="B3:C3"/>
    <mergeCell ref="F2:J2"/>
    <mergeCell ref="G3:H3"/>
    <mergeCell ref="A3:A4"/>
    <mergeCell ref="F3:F4"/>
    <mergeCell ref="D3: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8"/>
  <sheetViews>
    <sheetView workbookViewId="0"/>
  </sheetViews>
  <sheetFormatPr defaultRowHeight="15" x14ac:dyDescent="0.25"/>
  <cols>
    <col min="1" max="2" width="10.7109375" customWidth="1"/>
    <col min="4" max="6" width="9.140625" style="1"/>
    <col min="7" max="7" width="26.85546875" style="1" customWidth="1"/>
    <col min="8" max="8" width="9.140625" style="1"/>
  </cols>
  <sheetData>
    <row r="1" spans="1:9" x14ac:dyDescent="0.25">
      <c r="A1" s="32" t="s">
        <v>185</v>
      </c>
    </row>
    <row r="2" spans="1:9" s="1" customFormat="1" x14ac:dyDescent="0.25">
      <c r="A2" s="53" t="s">
        <v>187</v>
      </c>
      <c r="B2" s="53"/>
      <c r="C2" s="53"/>
    </row>
    <row r="3" spans="1:9" x14ac:dyDescent="0.25">
      <c r="A3" s="42" t="s">
        <v>186</v>
      </c>
      <c r="B3" s="42" t="s">
        <v>32</v>
      </c>
      <c r="C3" s="42" t="s">
        <v>188</v>
      </c>
    </row>
    <row r="4" spans="1:9" x14ac:dyDescent="0.25">
      <c r="A4" s="5">
        <v>9.8743462583133199E-4</v>
      </c>
      <c r="B4" s="3">
        <v>40.75</v>
      </c>
      <c r="C4" s="4">
        <f>40.75-40</f>
        <v>0.75</v>
      </c>
      <c r="I4" s="1"/>
    </row>
    <row r="5" spans="1:9" x14ac:dyDescent="0.25">
      <c r="A5" s="5">
        <v>1.1922900125363001E-3</v>
      </c>
      <c r="B5" s="3">
        <v>41.125</v>
      </c>
      <c r="C5" s="4">
        <f>B5-B4</f>
        <v>0.375</v>
      </c>
    </row>
    <row r="6" spans="1:9" x14ac:dyDescent="0.25">
      <c r="A6" s="5">
        <v>1.3885309170121401E-3</v>
      </c>
      <c r="B6" s="3">
        <v>41.25</v>
      </c>
      <c r="C6" s="4">
        <f>B6-B5</f>
        <v>0.125</v>
      </c>
    </row>
    <row r="7" spans="1:9" x14ac:dyDescent="0.25">
      <c r="A7" s="5">
        <v>2.08881510725685E-3</v>
      </c>
      <c r="B7" s="3">
        <v>41.5</v>
      </c>
      <c r="C7" s="4">
        <f t="shared" ref="C7:C70" si="0">B7-B6</f>
        <v>0.25</v>
      </c>
    </row>
    <row r="8" spans="1:9" x14ac:dyDescent="0.25">
      <c r="A8" s="5">
        <v>2.3663532980402E-3</v>
      </c>
      <c r="B8" s="3">
        <v>41.75</v>
      </c>
      <c r="C8" s="4">
        <f>B8-B7</f>
        <v>0.25</v>
      </c>
    </row>
    <row r="9" spans="1:9" x14ac:dyDescent="0.25">
      <c r="A9" s="5">
        <v>2.6889473768202301E-3</v>
      </c>
      <c r="B9" s="3">
        <v>42</v>
      </c>
      <c r="C9" s="4">
        <f t="shared" si="0"/>
        <v>0.25</v>
      </c>
    </row>
    <row r="10" spans="1:9" x14ac:dyDescent="0.25">
      <c r="A10" s="5">
        <v>2.7717754546515701E-3</v>
      </c>
      <c r="B10" s="3">
        <v>42.125</v>
      </c>
      <c r="C10" s="4">
        <f t="shared" si="0"/>
        <v>0.125</v>
      </c>
    </row>
    <row r="11" spans="1:9" x14ac:dyDescent="0.25">
      <c r="A11" s="5">
        <v>3.3985408023833302E-3</v>
      </c>
      <c r="B11" s="3">
        <v>42.25</v>
      </c>
      <c r="C11" s="4">
        <f t="shared" si="0"/>
        <v>0.125</v>
      </c>
    </row>
    <row r="12" spans="1:9" x14ac:dyDescent="0.25">
      <c r="A12" s="5">
        <v>3.3985408023833302E-3</v>
      </c>
      <c r="B12" s="3">
        <v>42.375</v>
      </c>
      <c r="C12" s="4">
        <f t="shared" si="0"/>
        <v>0.125</v>
      </c>
    </row>
    <row r="13" spans="1:9" x14ac:dyDescent="0.25">
      <c r="A13" s="5">
        <v>4.45097498530974E-3</v>
      </c>
      <c r="B13" s="3">
        <v>42.5</v>
      </c>
      <c r="C13" s="4">
        <f t="shared" si="0"/>
        <v>0.125</v>
      </c>
    </row>
    <row r="14" spans="1:9" x14ac:dyDescent="0.25">
      <c r="A14" s="5">
        <v>4.45097498530974E-3</v>
      </c>
      <c r="B14" s="3">
        <v>42.625</v>
      </c>
      <c r="C14" s="4">
        <f t="shared" si="0"/>
        <v>0.125</v>
      </c>
    </row>
    <row r="15" spans="1:9" x14ac:dyDescent="0.25">
      <c r="A15" s="5">
        <v>4.5311772753985303E-3</v>
      </c>
      <c r="B15" s="3">
        <v>42.75</v>
      </c>
      <c r="C15" s="4">
        <f t="shared" si="0"/>
        <v>0.125</v>
      </c>
    </row>
    <row r="16" spans="1:9" x14ac:dyDescent="0.25">
      <c r="A16" s="5">
        <v>4.5311772753985303E-3</v>
      </c>
      <c r="B16" s="3">
        <v>42.875</v>
      </c>
      <c r="C16" s="4">
        <f t="shared" si="0"/>
        <v>0.125</v>
      </c>
    </row>
    <row r="17" spans="1:3" x14ac:dyDescent="0.25">
      <c r="A17" s="5">
        <v>4.6757207270566904E-3</v>
      </c>
      <c r="B17" s="3">
        <v>43</v>
      </c>
      <c r="C17" s="4">
        <f t="shared" si="0"/>
        <v>0.125</v>
      </c>
    </row>
    <row r="18" spans="1:3" x14ac:dyDescent="0.25">
      <c r="A18" s="5">
        <v>4.6757207270566904E-3</v>
      </c>
      <c r="B18" s="3">
        <v>43.125</v>
      </c>
      <c r="C18" s="4">
        <f t="shared" si="0"/>
        <v>0.125</v>
      </c>
    </row>
    <row r="19" spans="1:3" x14ac:dyDescent="0.25">
      <c r="A19" s="5">
        <v>5.9282436619794597E-3</v>
      </c>
      <c r="B19" s="3">
        <v>43.25</v>
      </c>
      <c r="C19" s="4">
        <f t="shared" si="0"/>
        <v>0.125</v>
      </c>
    </row>
    <row r="20" spans="1:3" x14ac:dyDescent="0.25">
      <c r="A20" s="5">
        <v>5.9282436619794597E-3</v>
      </c>
      <c r="B20" s="3">
        <v>43.375</v>
      </c>
      <c r="C20" s="4">
        <f t="shared" si="0"/>
        <v>0.125</v>
      </c>
    </row>
    <row r="21" spans="1:3" x14ac:dyDescent="0.25">
      <c r="A21" s="5">
        <v>6.6821773226381203E-3</v>
      </c>
      <c r="B21" s="3">
        <v>43.5</v>
      </c>
      <c r="C21" s="4">
        <f t="shared" si="0"/>
        <v>0.125</v>
      </c>
    </row>
    <row r="22" spans="1:3" x14ac:dyDescent="0.25">
      <c r="A22" s="5">
        <v>6.6821773226381203E-3</v>
      </c>
      <c r="B22" s="3">
        <v>43.625</v>
      </c>
      <c r="C22" s="4">
        <f t="shared" si="0"/>
        <v>0.125</v>
      </c>
    </row>
    <row r="23" spans="1:3" x14ac:dyDescent="0.25">
      <c r="A23" s="5">
        <v>8.0082844402541795E-3</v>
      </c>
      <c r="B23" s="3">
        <v>43.75</v>
      </c>
      <c r="C23" s="4">
        <f t="shared" si="0"/>
        <v>0.125</v>
      </c>
    </row>
    <row r="24" spans="1:3" x14ac:dyDescent="0.25">
      <c r="A24" s="5">
        <v>8.0082844402541795E-3</v>
      </c>
      <c r="B24" s="3">
        <v>43.875</v>
      </c>
      <c r="C24" s="4">
        <f t="shared" si="0"/>
        <v>0.125</v>
      </c>
    </row>
    <row r="25" spans="1:3" x14ac:dyDescent="0.25">
      <c r="A25" s="5">
        <v>9.2737202929357998E-3</v>
      </c>
      <c r="B25" s="3">
        <v>44</v>
      </c>
      <c r="C25" s="4">
        <f t="shared" si="0"/>
        <v>0.125</v>
      </c>
    </row>
    <row r="26" spans="1:3" x14ac:dyDescent="0.25">
      <c r="A26" s="5">
        <v>9.5133637729599603E-3</v>
      </c>
      <c r="B26" s="3">
        <v>44.125</v>
      </c>
      <c r="C26" s="4">
        <f t="shared" si="0"/>
        <v>0.125</v>
      </c>
    </row>
    <row r="27" spans="1:3" x14ac:dyDescent="0.25">
      <c r="A27" s="5">
        <v>1.0319457304581401E-2</v>
      </c>
      <c r="B27" s="3">
        <v>44.25</v>
      </c>
      <c r="C27" s="4">
        <f t="shared" si="0"/>
        <v>0.125</v>
      </c>
    </row>
    <row r="28" spans="1:3" x14ac:dyDescent="0.25">
      <c r="A28" s="5">
        <v>1.0319457304581401E-2</v>
      </c>
      <c r="B28" s="3">
        <v>44.375</v>
      </c>
      <c r="C28" s="4">
        <f t="shared" si="0"/>
        <v>0.125</v>
      </c>
    </row>
    <row r="29" spans="1:3" x14ac:dyDescent="0.25">
      <c r="A29" s="5">
        <v>1.09852782043887E-2</v>
      </c>
      <c r="B29" s="3">
        <v>44.5</v>
      </c>
      <c r="C29" s="4">
        <f t="shared" si="0"/>
        <v>0.125</v>
      </c>
    </row>
    <row r="30" spans="1:3" x14ac:dyDescent="0.25">
      <c r="A30" s="5">
        <v>1.09852782043887E-2</v>
      </c>
      <c r="B30" s="3">
        <v>44.625</v>
      </c>
      <c r="C30" s="4">
        <f t="shared" si="0"/>
        <v>0.125</v>
      </c>
    </row>
    <row r="31" spans="1:3" x14ac:dyDescent="0.25">
      <c r="A31" s="5">
        <v>1.1268657362396101E-2</v>
      </c>
      <c r="B31" s="3">
        <v>44.75</v>
      </c>
      <c r="C31" s="4">
        <f t="shared" si="0"/>
        <v>0.125</v>
      </c>
    </row>
    <row r="32" spans="1:3" x14ac:dyDescent="0.25">
      <c r="A32" s="5">
        <v>1.1268657362396101E-2</v>
      </c>
      <c r="B32" s="3">
        <v>44.875</v>
      </c>
      <c r="C32" s="4">
        <f t="shared" si="0"/>
        <v>0.125</v>
      </c>
    </row>
    <row r="33" spans="1:3" x14ac:dyDescent="0.25">
      <c r="A33" s="5">
        <v>1.1699626647768699E-2</v>
      </c>
      <c r="B33" s="3">
        <v>45</v>
      </c>
      <c r="C33" s="4">
        <f t="shared" si="0"/>
        <v>0.125</v>
      </c>
    </row>
    <row r="34" spans="1:3" x14ac:dyDescent="0.25">
      <c r="A34" s="5">
        <v>1.17535420379046E-2</v>
      </c>
      <c r="B34" s="3">
        <v>45.125</v>
      </c>
      <c r="C34" s="4">
        <f t="shared" si="0"/>
        <v>0.125</v>
      </c>
    </row>
    <row r="35" spans="1:3" x14ac:dyDescent="0.25">
      <c r="A35" s="5">
        <v>1.22893560663709E-2</v>
      </c>
      <c r="B35" s="3">
        <v>45.25</v>
      </c>
      <c r="C35" s="4">
        <f t="shared" si="0"/>
        <v>0.125</v>
      </c>
    </row>
    <row r="36" spans="1:3" x14ac:dyDescent="0.25">
      <c r="A36" s="5">
        <v>1.22893560663709E-2</v>
      </c>
      <c r="B36" s="3">
        <v>45.375</v>
      </c>
      <c r="C36" s="4">
        <f t="shared" si="0"/>
        <v>0.125</v>
      </c>
    </row>
    <row r="37" spans="1:3" x14ac:dyDescent="0.25">
      <c r="A37" s="5">
        <v>1.3339836479355899E-2</v>
      </c>
      <c r="B37" s="3">
        <v>45.5</v>
      </c>
      <c r="C37" s="4">
        <f t="shared" si="0"/>
        <v>0.125</v>
      </c>
    </row>
    <row r="38" spans="1:3" x14ac:dyDescent="0.25">
      <c r="A38" s="5">
        <v>1.3339836479355899E-2</v>
      </c>
      <c r="B38" s="3">
        <v>45.625</v>
      </c>
      <c r="C38" s="4">
        <f t="shared" si="0"/>
        <v>0.125</v>
      </c>
    </row>
    <row r="39" spans="1:3" x14ac:dyDescent="0.25">
      <c r="A39" s="5">
        <v>1.4491908494896601E-2</v>
      </c>
      <c r="B39" s="3">
        <v>45.75</v>
      </c>
      <c r="C39" s="4">
        <f t="shared" si="0"/>
        <v>0.125</v>
      </c>
    </row>
    <row r="40" spans="1:3" x14ac:dyDescent="0.25">
      <c r="A40" s="5">
        <v>1.4491908494896601E-2</v>
      </c>
      <c r="B40" s="3">
        <v>45.875</v>
      </c>
      <c r="C40" s="4">
        <f t="shared" si="0"/>
        <v>0.125</v>
      </c>
    </row>
    <row r="41" spans="1:3" x14ac:dyDescent="0.25">
      <c r="A41" s="5">
        <v>1.5263920306451699E-2</v>
      </c>
      <c r="B41" s="3">
        <v>46</v>
      </c>
      <c r="C41" s="4">
        <f t="shared" si="0"/>
        <v>0.125</v>
      </c>
    </row>
    <row r="42" spans="1:3" x14ac:dyDescent="0.25">
      <c r="A42" s="5">
        <v>1.5363110721895E-2</v>
      </c>
      <c r="B42" s="3">
        <v>46.125</v>
      </c>
      <c r="C42" s="4">
        <f t="shared" si="0"/>
        <v>0.125</v>
      </c>
    </row>
    <row r="43" spans="1:3" x14ac:dyDescent="0.25">
      <c r="A43" s="5">
        <v>1.64723334353006E-2</v>
      </c>
      <c r="B43" s="3">
        <v>46.25</v>
      </c>
      <c r="C43" s="4">
        <f t="shared" si="0"/>
        <v>0.125</v>
      </c>
    </row>
    <row r="44" spans="1:3" x14ac:dyDescent="0.25">
      <c r="A44" s="5">
        <v>1.64723334353006E-2</v>
      </c>
      <c r="B44" s="3">
        <v>46.375</v>
      </c>
      <c r="C44" s="4">
        <f t="shared" si="0"/>
        <v>0.125</v>
      </c>
    </row>
    <row r="45" spans="1:3" x14ac:dyDescent="0.25">
      <c r="A45" s="5">
        <v>1.7248863657322599E-2</v>
      </c>
      <c r="B45" s="3">
        <v>46.5</v>
      </c>
      <c r="C45" s="4">
        <f t="shared" si="0"/>
        <v>0.125</v>
      </c>
    </row>
    <row r="46" spans="1:3" x14ac:dyDescent="0.25">
      <c r="A46" s="5">
        <v>1.7248863657322599E-2</v>
      </c>
      <c r="B46" s="3">
        <v>46.625</v>
      </c>
      <c r="C46" s="4">
        <f t="shared" si="0"/>
        <v>0.125</v>
      </c>
    </row>
    <row r="47" spans="1:3" x14ac:dyDescent="0.25">
      <c r="A47" s="5">
        <v>1.81720267020095E-2</v>
      </c>
      <c r="B47" s="3">
        <v>46.75</v>
      </c>
      <c r="C47" s="4">
        <f t="shared" si="0"/>
        <v>0.125</v>
      </c>
    </row>
    <row r="48" spans="1:3" x14ac:dyDescent="0.25">
      <c r="A48" s="5">
        <v>1.81720267020095E-2</v>
      </c>
      <c r="B48" s="3">
        <v>46.875</v>
      </c>
      <c r="C48" s="4">
        <f t="shared" si="0"/>
        <v>0.125</v>
      </c>
    </row>
    <row r="49" spans="1:3" x14ac:dyDescent="0.25">
      <c r="A49" s="5">
        <v>1.9281278401488602E-2</v>
      </c>
      <c r="B49" s="3">
        <v>47</v>
      </c>
      <c r="C49" s="4">
        <f t="shared" si="0"/>
        <v>0.125</v>
      </c>
    </row>
    <row r="50" spans="1:3" x14ac:dyDescent="0.25">
      <c r="A50" s="5">
        <v>1.9281278401488602E-2</v>
      </c>
      <c r="B50" s="3">
        <v>47.125</v>
      </c>
      <c r="C50" s="4">
        <f t="shared" si="0"/>
        <v>0.125</v>
      </c>
    </row>
    <row r="51" spans="1:3" x14ac:dyDescent="0.25">
      <c r="A51" s="5">
        <v>2.0524707517538401E-2</v>
      </c>
      <c r="B51" s="3">
        <v>47.25</v>
      </c>
      <c r="C51" s="4">
        <f t="shared" si="0"/>
        <v>0.125</v>
      </c>
    </row>
    <row r="52" spans="1:3" x14ac:dyDescent="0.25">
      <c r="A52" s="5">
        <v>2.0524707517538401E-2</v>
      </c>
      <c r="B52" s="3">
        <v>47.375</v>
      </c>
      <c r="C52" s="4">
        <f t="shared" si="0"/>
        <v>0.125</v>
      </c>
    </row>
    <row r="53" spans="1:3" x14ac:dyDescent="0.25">
      <c r="A53" s="5">
        <v>2.1046041704333301E-2</v>
      </c>
      <c r="B53" s="3">
        <v>47.5</v>
      </c>
      <c r="C53" s="4">
        <f t="shared" si="0"/>
        <v>0.125</v>
      </c>
    </row>
    <row r="54" spans="1:3" x14ac:dyDescent="0.25">
      <c r="A54" s="5">
        <v>2.1046041704333301E-2</v>
      </c>
      <c r="B54" s="3">
        <v>47.625</v>
      </c>
      <c r="C54" s="4">
        <f t="shared" si="0"/>
        <v>0.125</v>
      </c>
    </row>
    <row r="55" spans="1:3" x14ac:dyDescent="0.25">
      <c r="A55" s="5">
        <v>2.1660595645303801E-2</v>
      </c>
      <c r="B55" s="3">
        <v>47.75</v>
      </c>
      <c r="C55" s="4">
        <f t="shared" si="0"/>
        <v>0.125</v>
      </c>
    </row>
    <row r="56" spans="1:3" x14ac:dyDescent="0.25">
      <c r="A56" s="5">
        <v>2.1660595645303801E-2</v>
      </c>
      <c r="B56" s="3">
        <v>47.875</v>
      </c>
      <c r="C56" s="4">
        <f t="shared" si="0"/>
        <v>0.125</v>
      </c>
    </row>
    <row r="57" spans="1:3" x14ac:dyDescent="0.25">
      <c r="A57" s="5">
        <v>2.21310600015527E-2</v>
      </c>
      <c r="B57" s="3">
        <v>48</v>
      </c>
      <c r="C57" s="4">
        <f t="shared" si="0"/>
        <v>0.125</v>
      </c>
    </row>
    <row r="58" spans="1:3" x14ac:dyDescent="0.25">
      <c r="A58" s="5">
        <v>2.21310600015527E-2</v>
      </c>
      <c r="B58" s="3">
        <v>48.125</v>
      </c>
      <c r="C58" s="4">
        <f t="shared" si="0"/>
        <v>0.125</v>
      </c>
    </row>
    <row r="59" spans="1:3" x14ac:dyDescent="0.25">
      <c r="A59" s="5">
        <v>2.3335359223402002E-2</v>
      </c>
      <c r="B59" s="3">
        <v>48.25</v>
      </c>
      <c r="C59" s="4">
        <f t="shared" si="0"/>
        <v>0.125</v>
      </c>
    </row>
    <row r="60" spans="1:3" x14ac:dyDescent="0.25">
      <c r="A60" s="5">
        <v>2.3335359223402002E-2</v>
      </c>
      <c r="B60" s="3">
        <v>48.375</v>
      </c>
      <c r="C60" s="4">
        <f t="shared" si="0"/>
        <v>0.125</v>
      </c>
    </row>
    <row r="61" spans="1:3" x14ac:dyDescent="0.25">
      <c r="A61" s="5">
        <v>2.3897248418348699E-2</v>
      </c>
      <c r="B61" s="3">
        <v>48.5</v>
      </c>
      <c r="C61" s="4">
        <f t="shared" si="0"/>
        <v>0.125</v>
      </c>
    </row>
    <row r="62" spans="1:3" x14ac:dyDescent="0.25">
      <c r="A62" s="5">
        <v>2.3897248418348699E-2</v>
      </c>
      <c r="B62" s="3">
        <v>48.625</v>
      </c>
      <c r="C62" s="4">
        <f t="shared" si="0"/>
        <v>0.125</v>
      </c>
    </row>
    <row r="63" spans="1:3" x14ac:dyDescent="0.25">
      <c r="A63" s="5">
        <v>2.5058470645353E-2</v>
      </c>
      <c r="B63" s="3">
        <v>48.75</v>
      </c>
      <c r="C63" s="4">
        <f t="shared" si="0"/>
        <v>0.125</v>
      </c>
    </row>
    <row r="64" spans="1:3" x14ac:dyDescent="0.25">
      <c r="A64" s="5">
        <v>2.5058470645353E-2</v>
      </c>
      <c r="B64" s="3">
        <v>48.875</v>
      </c>
      <c r="C64" s="4">
        <f t="shared" si="0"/>
        <v>0.125</v>
      </c>
    </row>
    <row r="65" spans="1:3" x14ac:dyDescent="0.25">
      <c r="A65" s="5">
        <v>2.5596781609916099E-2</v>
      </c>
      <c r="B65" s="3">
        <v>49</v>
      </c>
      <c r="C65" s="4">
        <f t="shared" si="0"/>
        <v>0.125</v>
      </c>
    </row>
    <row r="66" spans="1:3" x14ac:dyDescent="0.25">
      <c r="A66" s="5">
        <v>2.5684239219924701E-2</v>
      </c>
      <c r="B66" s="3">
        <v>49.125</v>
      </c>
      <c r="C66" s="4">
        <f t="shared" si="0"/>
        <v>0.125</v>
      </c>
    </row>
    <row r="67" spans="1:3" x14ac:dyDescent="0.25">
      <c r="A67" s="5">
        <v>2.6747129493045901E-2</v>
      </c>
      <c r="B67" s="3">
        <v>49.25</v>
      </c>
      <c r="C67" s="4">
        <f t="shared" si="0"/>
        <v>0.125</v>
      </c>
    </row>
    <row r="68" spans="1:3" x14ac:dyDescent="0.25">
      <c r="A68" s="5">
        <v>2.6747129493045901E-2</v>
      </c>
      <c r="B68" s="3">
        <v>49.375</v>
      </c>
      <c r="C68" s="4">
        <f t="shared" si="0"/>
        <v>0.125</v>
      </c>
    </row>
    <row r="69" spans="1:3" x14ac:dyDescent="0.25">
      <c r="A69" s="5">
        <v>2.7543739226899702E-2</v>
      </c>
      <c r="B69" s="3">
        <v>49.5</v>
      </c>
      <c r="C69" s="4">
        <f t="shared" si="0"/>
        <v>0.125</v>
      </c>
    </row>
    <row r="70" spans="1:3" x14ac:dyDescent="0.25">
      <c r="A70" s="5">
        <v>2.7543739226899702E-2</v>
      </c>
      <c r="B70" s="3">
        <v>49.625</v>
      </c>
      <c r="C70" s="4">
        <f t="shared" si="0"/>
        <v>0.125</v>
      </c>
    </row>
    <row r="71" spans="1:3" x14ac:dyDescent="0.25">
      <c r="A71" s="5">
        <v>2.8753266607109699E-2</v>
      </c>
      <c r="B71" s="3">
        <v>49.75</v>
      </c>
      <c r="C71" s="4">
        <f t="shared" ref="C71:C134" si="1">B71-B70</f>
        <v>0.125</v>
      </c>
    </row>
    <row r="72" spans="1:3" x14ac:dyDescent="0.25">
      <c r="A72" s="5">
        <v>2.8753266607109699E-2</v>
      </c>
      <c r="B72" s="3">
        <v>49.875</v>
      </c>
      <c r="C72" s="4">
        <f t="shared" si="1"/>
        <v>0.125</v>
      </c>
    </row>
    <row r="73" spans="1:3" x14ac:dyDescent="0.25">
      <c r="A73" s="5">
        <v>2.95901653177808E-2</v>
      </c>
      <c r="B73" s="3">
        <v>50</v>
      </c>
      <c r="C73" s="4">
        <f t="shared" si="1"/>
        <v>0.125</v>
      </c>
    </row>
    <row r="74" spans="1:3" x14ac:dyDescent="0.25">
      <c r="A74" s="5">
        <v>2.95901653177808E-2</v>
      </c>
      <c r="B74" s="3">
        <v>50.125</v>
      </c>
      <c r="C74" s="4">
        <f t="shared" si="1"/>
        <v>0.125</v>
      </c>
    </row>
    <row r="75" spans="1:3" x14ac:dyDescent="0.25">
      <c r="A75" s="5">
        <v>3.1142245969736498E-2</v>
      </c>
      <c r="B75" s="3">
        <v>50.25</v>
      </c>
      <c r="C75" s="4">
        <f t="shared" si="1"/>
        <v>0.125</v>
      </c>
    </row>
    <row r="76" spans="1:3" x14ac:dyDescent="0.25">
      <c r="A76" s="5">
        <v>3.1142245969736498E-2</v>
      </c>
      <c r="B76" s="3">
        <v>50.375</v>
      </c>
      <c r="C76" s="4">
        <f t="shared" si="1"/>
        <v>0.125</v>
      </c>
    </row>
    <row r="77" spans="1:3" x14ac:dyDescent="0.25">
      <c r="A77" s="5">
        <v>3.2286313607363303E-2</v>
      </c>
      <c r="B77" s="3">
        <v>50.5</v>
      </c>
      <c r="C77" s="4">
        <f t="shared" si="1"/>
        <v>0.125</v>
      </c>
    </row>
    <row r="78" spans="1:3" x14ac:dyDescent="0.25">
      <c r="A78" s="5">
        <v>3.2286313607363303E-2</v>
      </c>
      <c r="B78" s="3">
        <v>50.625</v>
      </c>
      <c r="C78" s="4">
        <f t="shared" si="1"/>
        <v>0.125</v>
      </c>
    </row>
    <row r="79" spans="1:3" x14ac:dyDescent="0.25">
      <c r="A79" s="5">
        <v>3.3834281772502701E-2</v>
      </c>
      <c r="B79" s="3">
        <v>50.75</v>
      </c>
      <c r="C79" s="4">
        <f t="shared" si="1"/>
        <v>0.125</v>
      </c>
    </row>
    <row r="80" spans="1:3" x14ac:dyDescent="0.25">
      <c r="A80" s="5">
        <v>3.3834281772502701E-2</v>
      </c>
      <c r="B80" s="3">
        <v>50.875</v>
      </c>
      <c r="C80" s="4">
        <f t="shared" si="1"/>
        <v>0.125</v>
      </c>
    </row>
    <row r="81" spans="1:3" x14ac:dyDescent="0.25">
      <c r="A81" s="5">
        <v>3.5331044819269498E-2</v>
      </c>
      <c r="B81" s="3">
        <v>51</v>
      </c>
      <c r="C81" s="4">
        <f t="shared" si="1"/>
        <v>0.125</v>
      </c>
    </row>
    <row r="82" spans="1:3" x14ac:dyDescent="0.25">
      <c r="A82" s="5">
        <v>3.5331044819269498E-2</v>
      </c>
      <c r="B82" s="3">
        <v>51.125</v>
      </c>
      <c r="C82" s="4">
        <f t="shared" si="1"/>
        <v>0.125</v>
      </c>
    </row>
    <row r="83" spans="1:3" x14ac:dyDescent="0.25">
      <c r="A83" s="5">
        <v>3.7088484737755202E-2</v>
      </c>
      <c r="B83" s="3">
        <v>51.25</v>
      </c>
      <c r="C83" s="4">
        <f t="shared" si="1"/>
        <v>0.125</v>
      </c>
    </row>
    <row r="84" spans="1:3" x14ac:dyDescent="0.25">
      <c r="A84" s="5">
        <v>3.7088484737755202E-2</v>
      </c>
      <c r="B84" s="3">
        <v>51.375</v>
      </c>
      <c r="C84" s="4">
        <f t="shared" si="1"/>
        <v>0.125</v>
      </c>
    </row>
    <row r="85" spans="1:3" x14ac:dyDescent="0.25">
      <c r="A85" s="5">
        <v>3.8696012301107301E-2</v>
      </c>
      <c r="B85" s="3">
        <v>51.5</v>
      </c>
      <c r="C85" s="4">
        <f t="shared" si="1"/>
        <v>0.125</v>
      </c>
    </row>
    <row r="86" spans="1:3" x14ac:dyDescent="0.25">
      <c r="A86" s="5">
        <v>3.8696012301107301E-2</v>
      </c>
      <c r="B86" s="3">
        <v>51.625</v>
      </c>
      <c r="C86" s="4">
        <f t="shared" si="1"/>
        <v>0.125</v>
      </c>
    </row>
    <row r="87" spans="1:3" x14ac:dyDescent="0.25">
      <c r="A87" s="5">
        <v>4.0382638560010203E-2</v>
      </c>
      <c r="B87" s="3">
        <v>51.75</v>
      </c>
      <c r="C87" s="4">
        <f t="shared" si="1"/>
        <v>0.125</v>
      </c>
    </row>
    <row r="88" spans="1:3" x14ac:dyDescent="0.25">
      <c r="A88" s="5">
        <v>4.0382638560010203E-2</v>
      </c>
      <c r="B88" s="3">
        <v>51.875</v>
      </c>
      <c r="C88" s="4">
        <f t="shared" si="1"/>
        <v>0.125</v>
      </c>
    </row>
    <row r="89" spans="1:3" x14ac:dyDescent="0.25">
      <c r="A89" s="5">
        <v>4.1740319709613997E-2</v>
      </c>
      <c r="B89" s="3">
        <v>52</v>
      </c>
      <c r="C89" s="4">
        <f t="shared" si="1"/>
        <v>0.125</v>
      </c>
    </row>
    <row r="90" spans="1:3" x14ac:dyDescent="0.25">
      <c r="A90" s="5">
        <v>4.2001771995887498E-2</v>
      </c>
      <c r="B90" s="3">
        <v>52.125</v>
      </c>
      <c r="C90" s="4">
        <f t="shared" si="1"/>
        <v>0.125</v>
      </c>
    </row>
    <row r="91" spans="1:3" x14ac:dyDescent="0.25">
      <c r="A91" s="5">
        <v>4.3815262765022303E-2</v>
      </c>
      <c r="B91" s="3">
        <v>52.25</v>
      </c>
      <c r="C91" s="4">
        <f t="shared" si="1"/>
        <v>0.125</v>
      </c>
    </row>
    <row r="92" spans="1:3" x14ac:dyDescent="0.25">
      <c r="A92" s="5">
        <v>4.3815262765022303E-2</v>
      </c>
      <c r="B92" s="3">
        <v>52.375</v>
      </c>
      <c r="C92" s="4">
        <f t="shared" si="1"/>
        <v>0.125</v>
      </c>
    </row>
    <row r="93" spans="1:3" x14ac:dyDescent="0.25">
      <c r="A93" s="5">
        <v>4.49897078011392E-2</v>
      </c>
      <c r="B93" s="3">
        <v>52.5</v>
      </c>
      <c r="C93" s="4">
        <f t="shared" si="1"/>
        <v>0.125</v>
      </c>
    </row>
    <row r="94" spans="1:3" x14ac:dyDescent="0.25">
      <c r="A94" s="5">
        <v>4.49897078011392E-2</v>
      </c>
      <c r="B94" s="3">
        <v>52.625</v>
      </c>
      <c r="C94" s="4">
        <f t="shared" si="1"/>
        <v>0.125</v>
      </c>
    </row>
    <row r="95" spans="1:3" x14ac:dyDescent="0.25">
      <c r="A95" s="5">
        <v>4.6467968634446098E-2</v>
      </c>
      <c r="B95" s="3">
        <v>52.75</v>
      </c>
      <c r="C95" s="4">
        <f t="shared" si="1"/>
        <v>0.125</v>
      </c>
    </row>
    <row r="96" spans="1:3" x14ac:dyDescent="0.25">
      <c r="A96" s="5">
        <v>4.6467968634446098E-2</v>
      </c>
      <c r="B96" s="3">
        <v>52.875</v>
      </c>
      <c r="C96" s="4">
        <f t="shared" si="1"/>
        <v>0.125</v>
      </c>
    </row>
    <row r="97" spans="1:3" x14ac:dyDescent="0.25">
      <c r="A97" s="5">
        <v>4.8615326249914298E-2</v>
      </c>
      <c r="B97" s="3">
        <v>53</v>
      </c>
      <c r="C97" s="4">
        <f t="shared" si="1"/>
        <v>0.125</v>
      </c>
    </row>
    <row r="98" spans="1:3" x14ac:dyDescent="0.25">
      <c r="A98" s="5">
        <v>4.8615326249914298E-2</v>
      </c>
      <c r="B98" s="3">
        <v>53.125</v>
      </c>
      <c r="C98" s="4">
        <f t="shared" si="1"/>
        <v>0.125</v>
      </c>
    </row>
    <row r="99" spans="1:3" x14ac:dyDescent="0.25">
      <c r="A99" s="5">
        <v>5.0644665414704998E-2</v>
      </c>
      <c r="B99" s="3">
        <v>53.25</v>
      </c>
      <c r="C99" s="4">
        <f t="shared" si="1"/>
        <v>0.125</v>
      </c>
    </row>
    <row r="100" spans="1:3" x14ac:dyDescent="0.25">
      <c r="A100" s="5">
        <v>5.0644665414704998E-2</v>
      </c>
      <c r="B100" s="3">
        <v>53.375</v>
      </c>
      <c r="C100" s="4">
        <f t="shared" si="1"/>
        <v>0.125</v>
      </c>
    </row>
    <row r="101" spans="1:3" x14ac:dyDescent="0.25">
      <c r="A101" s="5">
        <v>5.3259794010824403E-2</v>
      </c>
      <c r="B101" s="3">
        <v>53.5</v>
      </c>
      <c r="C101" s="4">
        <f t="shared" si="1"/>
        <v>0.125</v>
      </c>
    </row>
    <row r="102" spans="1:3" x14ac:dyDescent="0.25">
      <c r="A102" s="5">
        <v>5.3259794010824403E-2</v>
      </c>
      <c r="B102" s="3">
        <v>53.625</v>
      </c>
      <c r="C102" s="4">
        <f t="shared" si="1"/>
        <v>0.125</v>
      </c>
    </row>
    <row r="103" spans="1:3" x14ac:dyDescent="0.25">
      <c r="A103" s="5">
        <v>5.4597663681067603E-2</v>
      </c>
      <c r="B103" s="3">
        <v>53.75</v>
      </c>
      <c r="C103" s="4">
        <f t="shared" si="1"/>
        <v>0.125</v>
      </c>
    </row>
    <row r="104" spans="1:3" x14ac:dyDescent="0.25">
      <c r="A104" s="5">
        <v>5.4597663681067603E-2</v>
      </c>
      <c r="B104" s="3">
        <v>53.875</v>
      </c>
      <c r="C104" s="4">
        <f t="shared" si="1"/>
        <v>0.125</v>
      </c>
    </row>
    <row r="105" spans="1:3" x14ac:dyDescent="0.25">
      <c r="A105" s="5">
        <v>5.6493303375891799E-2</v>
      </c>
      <c r="B105" s="3">
        <v>54</v>
      </c>
      <c r="C105" s="4">
        <f t="shared" si="1"/>
        <v>0.125</v>
      </c>
    </row>
    <row r="106" spans="1:3" x14ac:dyDescent="0.25">
      <c r="A106" s="5">
        <v>5.6605869918705899E-2</v>
      </c>
      <c r="B106" s="3">
        <v>54.125</v>
      </c>
      <c r="C106" s="4">
        <f t="shared" si="1"/>
        <v>0.125</v>
      </c>
    </row>
    <row r="107" spans="1:3" x14ac:dyDescent="0.25">
      <c r="A107" s="5">
        <v>5.8073304604638498E-2</v>
      </c>
      <c r="B107" s="3">
        <v>54.25</v>
      </c>
      <c r="C107" s="4">
        <f t="shared" si="1"/>
        <v>0.125</v>
      </c>
    </row>
    <row r="108" spans="1:3" x14ac:dyDescent="0.25">
      <c r="A108" s="5">
        <v>5.8073304604638498E-2</v>
      </c>
      <c r="B108" s="3">
        <v>54.375</v>
      </c>
      <c r="C108" s="4">
        <f t="shared" si="1"/>
        <v>0.125</v>
      </c>
    </row>
    <row r="109" spans="1:3" x14ac:dyDescent="0.25">
      <c r="A109" s="5">
        <v>5.9786355541070701E-2</v>
      </c>
      <c r="B109" s="3">
        <v>54.5</v>
      </c>
      <c r="C109" s="4">
        <f t="shared" si="1"/>
        <v>0.125</v>
      </c>
    </row>
    <row r="110" spans="1:3" x14ac:dyDescent="0.25">
      <c r="A110" s="5">
        <v>5.9786355541070701E-2</v>
      </c>
      <c r="B110" s="3">
        <v>54.625</v>
      </c>
      <c r="C110" s="4">
        <f t="shared" si="1"/>
        <v>0.125</v>
      </c>
    </row>
    <row r="111" spans="1:3" x14ac:dyDescent="0.25">
      <c r="A111" s="5">
        <v>6.1804707291756501E-2</v>
      </c>
      <c r="B111" s="3">
        <v>54.75</v>
      </c>
      <c r="C111" s="4">
        <f t="shared" si="1"/>
        <v>0.125</v>
      </c>
    </row>
    <row r="112" spans="1:3" x14ac:dyDescent="0.25">
      <c r="A112" s="5">
        <v>6.1804707291756501E-2</v>
      </c>
      <c r="B112" s="3">
        <v>54.875</v>
      </c>
      <c r="C112" s="4">
        <f t="shared" si="1"/>
        <v>0.125</v>
      </c>
    </row>
    <row r="113" spans="1:3" x14ac:dyDescent="0.25">
      <c r="A113" s="5">
        <v>6.3703074919698094E-2</v>
      </c>
      <c r="B113" s="3">
        <v>55</v>
      </c>
      <c r="C113" s="4">
        <f t="shared" si="1"/>
        <v>0.125</v>
      </c>
    </row>
    <row r="114" spans="1:3" x14ac:dyDescent="0.25">
      <c r="A114" s="5">
        <v>6.3733322882847901E-2</v>
      </c>
      <c r="B114" s="3">
        <v>55.125</v>
      </c>
      <c r="C114" s="4">
        <f t="shared" si="1"/>
        <v>0.125</v>
      </c>
    </row>
    <row r="115" spans="1:3" x14ac:dyDescent="0.25">
      <c r="A115" s="5">
        <v>6.5299710199619804E-2</v>
      </c>
      <c r="B115" s="3">
        <v>55.25</v>
      </c>
      <c r="C115" s="4">
        <f t="shared" si="1"/>
        <v>0.125</v>
      </c>
    </row>
    <row r="116" spans="1:3" x14ac:dyDescent="0.25">
      <c r="A116" s="5">
        <v>6.5299710199619804E-2</v>
      </c>
      <c r="B116" s="3">
        <v>55.375</v>
      </c>
      <c r="C116" s="4">
        <f t="shared" si="1"/>
        <v>0.125</v>
      </c>
    </row>
    <row r="117" spans="1:3" x14ac:dyDescent="0.25">
      <c r="A117" s="5">
        <v>6.7216858271850199E-2</v>
      </c>
      <c r="B117" s="3">
        <v>55.5</v>
      </c>
      <c r="C117" s="4">
        <f t="shared" si="1"/>
        <v>0.125</v>
      </c>
    </row>
    <row r="118" spans="1:3" x14ac:dyDescent="0.25">
      <c r="A118" s="5">
        <v>6.7216858271850199E-2</v>
      </c>
      <c r="B118" s="3">
        <v>55.625</v>
      </c>
      <c r="C118" s="4">
        <f t="shared" si="1"/>
        <v>0.125</v>
      </c>
    </row>
    <row r="119" spans="1:3" x14ac:dyDescent="0.25">
      <c r="A119" s="5">
        <v>6.9225436084934394E-2</v>
      </c>
      <c r="B119" s="3">
        <v>55.75</v>
      </c>
      <c r="C119" s="4">
        <f t="shared" si="1"/>
        <v>0.125</v>
      </c>
    </row>
    <row r="120" spans="1:3" x14ac:dyDescent="0.25">
      <c r="A120" s="5">
        <v>6.9225436084934394E-2</v>
      </c>
      <c r="B120" s="3">
        <v>55.875</v>
      </c>
      <c r="C120" s="4">
        <f t="shared" si="1"/>
        <v>0.125</v>
      </c>
    </row>
    <row r="121" spans="1:3" x14ac:dyDescent="0.25">
      <c r="A121" s="5">
        <v>7.1394649084804904E-2</v>
      </c>
      <c r="B121" s="3">
        <v>56</v>
      </c>
      <c r="C121" s="4">
        <f t="shared" si="1"/>
        <v>0.125</v>
      </c>
    </row>
    <row r="122" spans="1:3" x14ac:dyDescent="0.25">
      <c r="A122" s="5">
        <v>7.1457302038319195E-2</v>
      </c>
      <c r="B122" s="3">
        <v>56.125</v>
      </c>
      <c r="C122" s="4">
        <f t="shared" si="1"/>
        <v>0.125</v>
      </c>
    </row>
    <row r="123" spans="1:3" x14ac:dyDescent="0.25">
      <c r="A123" s="5">
        <v>7.3333358842641E-2</v>
      </c>
      <c r="B123" s="3">
        <v>56.25</v>
      </c>
      <c r="C123" s="4">
        <f t="shared" si="1"/>
        <v>0.125</v>
      </c>
    </row>
    <row r="124" spans="1:3" x14ac:dyDescent="0.25">
      <c r="A124" s="5">
        <v>7.3333358842641E-2</v>
      </c>
      <c r="B124" s="3">
        <v>56.375</v>
      </c>
      <c r="C124" s="4">
        <f t="shared" si="1"/>
        <v>0.125</v>
      </c>
    </row>
    <row r="125" spans="1:3" x14ac:dyDescent="0.25">
      <c r="A125" s="5">
        <v>7.5293140951750298E-2</v>
      </c>
      <c r="B125" s="3">
        <v>56.5</v>
      </c>
      <c r="C125" s="4">
        <f t="shared" si="1"/>
        <v>0.125</v>
      </c>
    </row>
    <row r="126" spans="1:3" x14ac:dyDescent="0.25">
      <c r="A126" s="5">
        <v>7.5293140951750298E-2</v>
      </c>
      <c r="B126" s="3">
        <v>56.625</v>
      </c>
      <c r="C126" s="4">
        <f t="shared" si="1"/>
        <v>0.125</v>
      </c>
    </row>
    <row r="127" spans="1:3" x14ac:dyDescent="0.25">
      <c r="A127" s="5">
        <v>7.7035514538808095E-2</v>
      </c>
      <c r="B127" s="3">
        <v>56.75</v>
      </c>
      <c r="C127" s="4">
        <f t="shared" si="1"/>
        <v>0.125</v>
      </c>
    </row>
    <row r="128" spans="1:3" x14ac:dyDescent="0.25">
      <c r="A128" s="5">
        <v>7.7035514538808095E-2</v>
      </c>
      <c r="B128" s="3">
        <v>56.875</v>
      </c>
      <c r="C128" s="4">
        <f t="shared" si="1"/>
        <v>0.125</v>
      </c>
    </row>
    <row r="129" spans="1:3" x14ac:dyDescent="0.25">
      <c r="A129" s="5">
        <v>7.9035781350851403E-2</v>
      </c>
      <c r="B129" s="3">
        <v>57</v>
      </c>
      <c r="C129" s="4">
        <f t="shared" si="1"/>
        <v>0.125</v>
      </c>
    </row>
    <row r="130" spans="1:3" x14ac:dyDescent="0.25">
      <c r="A130" s="5">
        <v>7.9035781350851403E-2</v>
      </c>
      <c r="B130" s="3">
        <v>57.125</v>
      </c>
      <c r="C130" s="4">
        <f t="shared" si="1"/>
        <v>0.125</v>
      </c>
    </row>
    <row r="131" spans="1:3" x14ac:dyDescent="0.25">
      <c r="A131" s="5">
        <v>8.0796613604284306E-2</v>
      </c>
      <c r="B131" s="3">
        <v>57.25</v>
      </c>
      <c r="C131" s="4">
        <f t="shared" si="1"/>
        <v>0.125</v>
      </c>
    </row>
    <row r="132" spans="1:3" x14ac:dyDescent="0.25">
      <c r="A132" s="5">
        <v>8.0796613604284306E-2</v>
      </c>
      <c r="B132" s="3">
        <v>57.375</v>
      </c>
      <c r="C132" s="4">
        <f t="shared" si="1"/>
        <v>0.125</v>
      </c>
    </row>
    <row r="133" spans="1:3" x14ac:dyDescent="0.25">
      <c r="A133" s="5">
        <v>8.2121275584434703E-2</v>
      </c>
      <c r="B133" s="3">
        <v>57.5</v>
      </c>
      <c r="C133" s="4">
        <f t="shared" si="1"/>
        <v>0.125</v>
      </c>
    </row>
    <row r="134" spans="1:3" x14ac:dyDescent="0.25">
      <c r="A134" s="5">
        <v>8.2121275584434703E-2</v>
      </c>
      <c r="B134" s="3">
        <v>57.625</v>
      </c>
      <c r="C134" s="4">
        <f t="shared" si="1"/>
        <v>0.125</v>
      </c>
    </row>
    <row r="135" spans="1:3" x14ac:dyDescent="0.25">
      <c r="A135" s="5">
        <v>8.4415963222577703E-2</v>
      </c>
      <c r="B135" s="3">
        <v>57.75</v>
      </c>
      <c r="C135" s="4">
        <f t="shared" ref="C135:C198" si="2">B135-B134</f>
        <v>0.125</v>
      </c>
    </row>
    <row r="136" spans="1:3" x14ac:dyDescent="0.25">
      <c r="A136" s="5">
        <v>8.4415963222577703E-2</v>
      </c>
      <c r="B136" s="3">
        <v>57.875</v>
      </c>
      <c r="C136" s="4">
        <f t="shared" si="2"/>
        <v>0.125</v>
      </c>
    </row>
    <row r="137" spans="1:3" x14ac:dyDescent="0.25">
      <c r="A137" s="5">
        <v>8.6448909456701306E-2</v>
      </c>
      <c r="B137" s="3">
        <v>58</v>
      </c>
      <c r="C137" s="4">
        <f t="shared" si="2"/>
        <v>0.125</v>
      </c>
    </row>
    <row r="138" spans="1:3" x14ac:dyDescent="0.25">
      <c r="A138" s="5">
        <v>8.6475442748911002E-2</v>
      </c>
      <c r="B138" s="3">
        <v>58.125</v>
      </c>
      <c r="C138" s="4">
        <f t="shared" si="2"/>
        <v>0.125</v>
      </c>
    </row>
    <row r="139" spans="1:3" x14ac:dyDescent="0.25">
      <c r="A139" s="5">
        <v>8.9122341007193503E-2</v>
      </c>
      <c r="B139" s="3">
        <v>58.25</v>
      </c>
      <c r="C139" s="4">
        <f t="shared" si="2"/>
        <v>0.125</v>
      </c>
    </row>
    <row r="140" spans="1:3" x14ac:dyDescent="0.25">
      <c r="A140" s="5">
        <v>8.9122341007193503E-2</v>
      </c>
      <c r="B140" s="3">
        <v>58.375</v>
      </c>
      <c r="C140" s="4">
        <f t="shared" si="2"/>
        <v>0.125</v>
      </c>
    </row>
    <row r="141" spans="1:3" x14ac:dyDescent="0.25">
      <c r="A141" s="5">
        <v>9.11993767643558E-2</v>
      </c>
      <c r="B141" s="3">
        <v>58.5</v>
      </c>
      <c r="C141" s="4">
        <f t="shared" si="2"/>
        <v>0.125</v>
      </c>
    </row>
    <row r="142" spans="1:3" x14ac:dyDescent="0.25">
      <c r="A142" s="5">
        <v>9.11993767643558E-2</v>
      </c>
      <c r="B142" s="3">
        <v>58.625</v>
      </c>
      <c r="C142" s="4">
        <f t="shared" si="2"/>
        <v>0.125</v>
      </c>
    </row>
    <row r="143" spans="1:3" x14ac:dyDescent="0.25">
      <c r="A143" s="5">
        <v>9.3979325941236105E-2</v>
      </c>
      <c r="B143" s="3">
        <v>58.75</v>
      </c>
      <c r="C143" s="4">
        <f t="shared" si="2"/>
        <v>0.125</v>
      </c>
    </row>
    <row r="144" spans="1:3" x14ac:dyDescent="0.25">
      <c r="A144" s="5">
        <v>9.3979325941236105E-2</v>
      </c>
      <c r="B144" s="3">
        <v>58.875</v>
      </c>
      <c r="C144" s="4">
        <f t="shared" si="2"/>
        <v>0.125</v>
      </c>
    </row>
    <row r="145" spans="1:3" x14ac:dyDescent="0.25">
      <c r="A145" s="5">
        <v>9.6977812947554601E-2</v>
      </c>
      <c r="B145" s="3">
        <v>59</v>
      </c>
      <c r="C145" s="4">
        <f t="shared" si="2"/>
        <v>0.125</v>
      </c>
    </row>
    <row r="146" spans="1:3" x14ac:dyDescent="0.25">
      <c r="A146" s="5">
        <v>9.7095203231245097E-2</v>
      </c>
      <c r="B146" s="3">
        <v>59.125</v>
      </c>
      <c r="C146" s="4">
        <f t="shared" si="2"/>
        <v>0.125</v>
      </c>
    </row>
    <row r="147" spans="1:3" x14ac:dyDescent="0.25">
      <c r="A147" s="5">
        <v>9.9440513038321701E-2</v>
      </c>
      <c r="B147" s="3">
        <v>59.25</v>
      </c>
      <c r="C147" s="4">
        <f t="shared" si="2"/>
        <v>0.125</v>
      </c>
    </row>
    <row r="148" spans="1:3" x14ac:dyDescent="0.25">
      <c r="A148" s="5">
        <v>9.9440513038321701E-2</v>
      </c>
      <c r="B148" s="3">
        <v>59.375</v>
      </c>
      <c r="C148" s="4">
        <f t="shared" si="2"/>
        <v>0.125</v>
      </c>
    </row>
    <row r="149" spans="1:3" x14ac:dyDescent="0.25">
      <c r="A149" s="5">
        <v>0.10275382237271299</v>
      </c>
      <c r="B149" s="3">
        <v>59.5</v>
      </c>
      <c r="C149" s="4">
        <f t="shared" si="2"/>
        <v>0.125</v>
      </c>
    </row>
    <row r="150" spans="1:3" x14ac:dyDescent="0.25">
      <c r="A150" s="5">
        <v>0.10275382237271299</v>
      </c>
      <c r="B150" s="3">
        <v>59.625</v>
      </c>
      <c r="C150" s="4">
        <f t="shared" si="2"/>
        <v>0.125</v>
      </c>
    </row>
    <row r="151" spans="1:3" x14ac:dyDescent="0.25">
      <c r="A151" s="5">
        <v>0.104877176589556</v>
      </c>
      <c r="B151" s="3">
        <v>59.75</v>
      </c>
      <c r="C151" s="4">
        <f t="shared" si="2"/>
        <v>0.125</v>
      </c>
    </row>
    <row r="152" spans="1:3" x14ac:dyDescent="0.25">
      <c r="A152" s="5">
        <v>0.104877176589556</v>
      </c>
      <c r="B152" s="3">
        <v>59.875</v>
      </c>
      <c r="C152" s="4">
        <f t="shared" si="2"/>
        <v>0.125</v>
      </c>
    </row>
    <row r="153" spans="1:3" x14ac:dyDescent="0.25">
      <c r="A153" s="5">
        <v>0.107323942098856</v>
      </c>
      <c r="B153" s="3">
        <v>60</v>
      </c>
      <c r="C153" s="4">
        <f t="shared" si="2"/>
        <v>0.125</v>
      </c>
    </row>
    <row r="154" spans="1:3" x14ac:dyDescent="0.25">
      <c r="A154" s="5">
        <v>0.10736087512305199</v>
      </c>
      <c r="B154" s="3">
        <v>60.125</v>
      </c>
      <c r="C154" s="4">
        <f t="shared" si="2"/>
        <v>0.125</v>
      </c>
    </row>
    <row r="155" spans="1:3" x14ac:dyDescent="0.25">
      <c r="A155" s="5">
        <v>0.11008464165972801</v>
      </c>
      <c r="B155" s="3">
        <v>60.25</v>
      </c>
      <c r="C155" s="4">
        <f t="shared" si="2"/>
        <v>0.125</v>
      </c>
    </row>
    <row r="156" spans="1:3" x14ac:dyDescent="0.25">
      <c r="A156" s="5">
        <v>0.11008464165972801</v>
      </c>
      <c r="B156" s="3">
        <v>60.375</v>
      </c>
      <c r="C156" s="4">
        <f t="shared" si="2"/>
        <v>0.125</v>
      </c>
    </row>
    <row r="157" spans="1:3" x14ac:dyDescent="0.25">
      <c r="A157" s="5">
        <v>0.112810031451651</v>
      </c>
      <c r="B157" s="3">
        <v>60.5</v>
      </c>
      <c r="C157" s="4">
        <f t="shared" si="2"/>
        <v>0.125</v>
      </c>
    </row>
    <row r="158" spans="1:3" x14ac:dyDescent="0.25">
      <c r="A158" s="5">
        <v>0.112810031451651</v>
      </c>
      <c r="B158" s="3">
        <v>60.625</v>
      </c>
      <c r="C158" s="4">
        <f t="shared" si="2"/>
        <v>0.125</v>
      </c>
    </row>
    <row r="159" spans="1:3" x14ac:dyDescent="0.25">
      <c r="A159" s="5">
        <v>0.115397152820367</v>
      </c>
      <c r="B159" s="3">
        <v>60.75</v>
      </c>
      <c r="C159" s="4">
        <f t="shared" si="2"/>
        <v>0.125</v>
      </c>
    </row>
    <row r="160" spans="1:3" x14ac:dyDescent="0.25">
      <c r="A160" s="5">
        <v>0.115397152820367</v>
      </c>
      <c r="B160" s="3">
        <v>60.875</v>
      </c>
      <c r="C160" s="4">
        <f t="shared" si="2"/>
        <v>0.125</v>
      </c>
    </row>
    <row r="161" spans="1:3" x14ac:dyDescent="0.25">
      <c r="A161" s="5">
        <v>0.11883782571844501</v>
      </c>
      <c r="B161" s="3">
        <v>61</v>
      </c>
      <c r="C161" s="4">
        <f t="shared" si="2"/>
        <v>0.125</v>
      </c>
    </row>
    <row r="162" spans="1:3" x14ac:dyDescent="0.25">
      <c r="A162" s="5">
        <v>0.11883782571844501</v>
      </c>
      <c r="B162" s="3">
        <v>61.125</v>
      </c>
      <c r="C162" s="4">
        <f t="shared" si="2"/>
        <v>0.125</v>
      </c>
    </row>
    <row r="163" spans="1:3" x14ac:dyDescent="0.25">
      <c r="A163" s="5">
        <v>0.121792244186695</v>
      </c>
      <c r="B163" s="3">
        <v>61.25</v>
      </c>
      <c r="C163" s="4">
        <f t="shared" si="2"/>
        <v>0.125</v>
      </c>
    </row>
    <row r="164" spans="1:3" x14ac:dyDescent="0.25">
      <c r="A164" s="5">
        <v>0.121792244186695</v>
      </c>
      <c r="B164" s="3">
        <v>61.375</v>
      </c>
      <c r="C164" s="4">
        <f t="shared" si="2"/>
        <v>0.125</v>
      </c>
    </row>
    <row r="165" spans="1:3" x14ac:dyDescent="0.25">
      <c r="A165" s="5">
        <v>0.12406472813584001</v>
      </c>
      <c r="B165" s="3">
        <v>61.5</v>
      </c>
      <c r="C165" s="4">
        <f t="shared" si="2"/>
        <v>0.125</v>
      </c>
    </row>
    <row r="166" spans="1:3" x14ac:dyDescent="0.25">
      <c r="A166" s="5">
        <v>0.12406472813584001</v>
      </c>
      <c r="B166" s="3">
        <v>61.625</v>
      </c>
      <c r="C166" s="4">
        <f t="shared" si="2"/>
        <v>0.125</v>
      </c>
    </row>
    <row r="167" spans="1:3" x14ac:dyDescent="0.25">
      <c r="A167" s="5">
        <v>0.12631055002195399</v>
      </c>
      <c r="B167" s="3">
        <v>61.75</v>
      </c>
      <c r="C167" s="4">
        <f t="shared" si="2"/>
        <v>0.125</v>
      </c>
    </row>
    <row r="168" spans="1:3" x14ac:dyDescent="0.25">
      <c r="A168" s="5">
        <v>0.12631055002195399</v>
      </c>
      <c r="B168" s="3">
        <v>61.875</v>
      </c>
      <c r="C168" s="4">
        <f t="shared" si="2"/>
        <v>0.125</v>
      </c>
    </row>
    <row r="169" spans="1:3" x14ac:dyDescent="0.25">
      <c r="A169" s="5">
        <v>0.12918057021573601</v>
      </c>
      <c r="B169" s="3">
        <v>62</v>
      </c>
      <c r="C169" s="4">
        <f t="shared" si="2"/>
        <v>0.125</v>
      </c>
    </row>
    <row r="170" spans="1:3" x14ac:dyDescent="0.25">
      <c r="A170" s="5">
        <v>0.12918057021573601</v>
      </c>
      <c r="B170" s="3">
        <v>62.125</v>
      </c>
      <c r="C170" s="4">
        <f t="shared" si="2"/>
        <v>0.125</v>
      </c>
    </row>
    <row r="171" spans="1:3" x14ac:dyDescent="0.25">
      <c r="A171" s="5">
        <v>0.13145403517270199</v>
      </c>
      <c r="B171" s="3">
        <v>62.25</v>
      </c>
      <c r="C171" s="4">
        <f t="shared" si="2"/>
        <v>0.125</v>
      </c>
    </row>
    <row r="172" spans="1:3" x14ac:dyDescent="0.25">
      <c r="A172" s="5">
        <v>0.13145403517270199</v>
      </c>
      <c r="B172" s="3">
        <v>62.375</v>
      </c>
      <c r="C172" s="4">
        <f t="shared" si="2"/>
        <v>0.125</v>
      </c>
    </row>
    <row r="173" spans="1:3" x14ac:dyDescent="0.25">
      <c r="A173" s="5">
        <v>0.13348557681602399</v>
      </c>
      <c r="B173" s="3">
        <v>62.5</v>
      </c>
      <c r="C173" s="4">
        <f t="shared" si="2"/>
        <v>0.125</v>
      </c>
    </row>
    <row r="174" spans="1:3" x14ac:dyDescent="0.25">
      <c r="A174" s="5">
        <v>0.13348557681602399</v>
      </c>
      <c r="B174" s="3">
        <v>62.625</v>
      </c>
      <c r="C174" s="4">
        <f t="shared" si="2"/>
        <v>0.125</v>
      </c>
    </row>
    <row r="175" spans="1:3" x14ac:dyDescent="0.25">
      <c r="A175" s="5">
        <v>0.13680736738820201</v>
      </c>
      <c r="B175" s="3">
        <v>62.75</v>
      </c>
      <c r="C175" s="4">
        <f t="shared" si="2"/>
        <v>0.125</v>
      </c>
    </row>
    <row r="176" spans="1:3" x14ac:dyDescent="0.25">
      <c r="A176" s="5">
        <v>0.13680736738820201</v>
      </c>
      <c r="B176" s="3">
        <v>62.875</v>
      </c>
      <c r="C176" s="4">
        <f t="shared" si="2"/>
        <v>0.125</v>
      </c>
    </row>
    <row r="177" spans="1:3" x14ac:dyDescent="0.25">
      <c r="A177" s="5">
        <v>0.140223149076595</v>
      </c>
      <c r="B177" s="3">
        <v>63</v>
      </c>
      <c r="C177" s="4">
        <f t="shared" si="2"/>
        <v>0.125</v>
      </c>
    </row>
    <row r="178" spans="1:3" x14ac:dyDescent="0.25">
      <c r="A178" s="5">
        <v>0.140346035219714</v>
      </c>
      <c r="B178" s="3">
        <v>63.125</v>
      </c>
      <c r="C178" s="4">
        <f t="shared" si="2"/>
        <v>0.125</v>
      </c>
    </row>
    <row r="179" spans="1:3" x14ac:dyDescent="0.25">
      <c r="A179" s="5">
        <v>0.142643264009892</v>
      </c>
      <c r="B179" s="3">
        <v>63.25</v>
      </c>
      <c r="C179" s="4">
        <f t="shared" si="2"/>
        <v>0.125</v>
      </c>
    </row>
    <row r="180" spans="1:3" x14ac:dyDescent="0.25">
      <c r="A180" s="5">
        <v>0.142643264009892</v>
      </c>
      <c r="B180" s="3">
        <v>63.375</v>
      </c>
      <c r="C180" s="4">
        <f t="shared" si="2"/>
        <v>0.125</v>
      </c>
    </row>
    <row r="181" spans="1:3" x14ac:dyDescent="0.25">
      <c r="A181" s="5">
        <v>0.145033613585798</v>
      </c>
      <c r="B181" s="3">
        <v>63.5</v>
      </c>
      <c r="C181" s="4">
        <f t="shared" si="2"/>
        <v>0.125</v>
      </c>
    </row>
    <row r="182" spans="1:3" x14ac:dyDescent="0.25">
      <c r="A182" s="5">
        <v>0.145033613585798</v>
      </c>
      <c r="B182" s="3">
        <v>63.625</v>
      </c>
      <c r="C182" s="4">
        <f t="shared" si="2"/>
        <v>0.125</v>
      </c>
    </row>
    <row r="183" spans="1:3" x14ac:dyDescent="0.25">
      <c r="A183" s="5">
        <v>0.14747157214881099</v>
      </c>
      <c r="B183" s="3">
        <v>63.75</v>
      </c>
      <c r="C183" s="4">
        <f t="shared" si="2"/>
        <v>0.125</v>
      </c>
    </row>
    <row r="184" spans="1:3" x14ac:dyDescent="0.25">
      <c r="A184" s="5">
        <v>0.14747157214881099</v>
      </c>
      <c r="B184" s="3">
        <v>63.875</v>
      </c>
      <c r="C184" s="4">
        <f t="shared" si="2"/>
        <v>0.125</v>
      </c>
    </row>
    <row r="185" spans="1:3" x14ac:dyDescent="0.25">
      <c r="A185" s="5">
        <v>0.15040643146525901</v>
      </c>
      <c r="B185" s="3">
        <v>64</v>
      </c>
      <c r="C185" s="4">
        <f t="shared" si="2"/>
        <v>0.125</v>
      </c>
    </row>
    <row r="186" spans="1:3" x14ac:dyDescent="0.25">
      <c r="A186" s="5">
        <v>0.15047427126128299</v>
      </c>
      <c r="B186" s="3">
        <v>64.125</v>
      </c>
      <c r="C186" s="4">
        <f t="shared" si="2"/>
        <v>0.125</v>
      </c>
    </row>
    <row r="187" spans="1:3" x14ac:dyDescent="0.25">
      <c r="A187" s="5">
        <v>0.153917836544817</v>
      </c>
      <c r="B187" s="3">
        <v>64.25</v>
      </c>
      <c r="C187" s="4">
        <f t="shared" si="2"/>
        <v>0.125</v>
      </c>
    </row>
    <row r="188" spans="1:3" x14ac:dyDescent="0.25">
      <c r="A188" s="5">
        <v>0.153917836544817</v>
      </c>
      <c r="B188" s="3">
        <v>64.375</v>
      </c>
      <c r="C188" s="4">
        <f t="shared" si="2"/>
        <v>0.125</v>
      </c>
    </row>
    <row r="189" spans="1:3" x14ac:dyDescent="0.25">
      <c r="A189" s="5">
        <v>0.15683381062024901</v>
      </c>
      <c r="B189" s="3">
        <v>64.5</v>
      </c>
      <c r="C189" s="4">
        <f t="shared" si="2"/>
        <v>0.125</v>
      </c>
    </row>
    <row r="190" spans="1:3" x14ac:dyDescent="0.25">
      <c r="A190" s="5">
        <v>0.15683381062024901</v>
      </c>
      <c r="B190" s="3">
        <v>64.625</v>
      </c>
      <c r="C190" s="4">
        <f t="shared" si="2"/>
        <v>0.125</v>
      </c>
    </row>
    <row r="191" spans="1:3" x14ac:dyDescent="0.25">
      <c r="A191" s="5">
        <v>0.161424227882946</v>
      </c>
      <c r="B191" s="3">
        <v>64.75</v>
      </c>
      <c r="C191" s="4">
        <f t="shared" si="2"/>
        <v>0.125</v>
      </c>
    </row>
    <row r="192" spans="1:3" x14ac:dyDescent="0.25">
      <c r="A192" s="5">
        <v>0.161424227882946</v>
      </c>
      <c r="B192" s="3">
        <v>64.875</v>
      </c>
      <c r="C192" s="4">
        <f t="shared" si="2"/>
        <v>0.125</v>
      </c>
    </row>
    <row r="193" spans="1:3" x14ac:dyDescent="0.25">
      <c r="A193" s="5">
        <v>0.16489370070546999</v>
      </c>
      <c r="B193" s="3">
        <v>65</v>
      </c>
      <c r="C193" s="4">
        <f t="shared" si="2"/>
        <v>0.125</v>
      </c>
    </row>
    <row r="194" spans="1:3" x14ac:dyDescent="0.25">
      <c r="A194" s="5">
        <v>0.165086196019154</v>
      </c>
      <c r="B194" s="3">
        <v>65.125</v>
      </c>
      <c r="C194" s="4">
        <f t="shared" si="2"/>
        <v>0.125</v>
      </c>
    </row>
    <row r="195" spans="1:3" x14ac:dyDescent="0.25">
      <c r="A195" s="5">
        <v>0.168966407262126</v>
      </c>
      <c r="B195" s="3">
        <v>65.25</v>
      </c>
      <c r="C195" s="4">
        <f t="shared" si="2"/>
        <v>0.125</v>
      </c>
    </row>
    <row r="196" spans="1:3" x14ac:dyDescent="0.25">
      <c r="A196" s="5">
        <v>0.168966407262126</v>
      </c>
      <c r="B196" s="3">
        <v>65.375</v>
      </c>
      <c r="C196" s="4">
        <f t="shared" si="2"/>
        <v>0.125</v>
      </c>
    </row>
    <row r="197" spans="1:3" x14ac:dyDescent="0.25">
      <c r="A197" s="5">
        <v>0.17285488069708099</v>
      </c>
      <c r="B197" s="3">
        <v>65.5</v>
      </c>
      <c r="C197" s="4">
        <f t="shared" si="2"/>
        <v>0.125</v>
      </c>
    </row>
    <row r="198" spans="1:3" x14ac:dyDescent="0.25">
      <c r="A198" s="5">
        <v>0.17285488069708099</v>
      </c>
      <c r="B198" s="3">
        <v>65.625</v>
      </c>
      <c r="C198" s="4">
        <f t="shared" si="2"/>
        <v>0.125</v>
      </c>
    </row>
    <row r="199" spans="1:3" x14ac:dyDescent="0.25">
      <c r="A199" s="5">
        <v>0.176389290443555</v>
      </c>
      <c r="B199" s="3">
        <v>65.75</v>
      </c>
      <c r="C199" s="4">
        <f t="shared" ref="C199:C262" si="3">B199-B198</f>
        <v>0.125</v>
      </c>
    </row>
    <row r="200" spans="1:3" x14ac:dyDescent="0.25">
      <c r="A200" s="5">
        <v>0.176389290443555</v>
      </c>
      <c r="B200" s="3">
        <v>65.875</v>
      </c>
      <c r="C200" s="4">
        <f t="shared" si="3"/>
        <v>0.125</v>
      </c>
    </row>
    <row r="201" spans="1:3" x14ac:dyDescent="0.25">
      <c r="A201" s="5">
        <v>0.18078535729720399</v>
      </c>
      <c r="B201" s="3">
        <v>66</v>
      </c>
      <c r="C201" s="4">
        <f t="shared" si="3"/>
        <v>0.125</v>
      </c>
    </row>
    <row r="202" spans="1:3" x14ac:dyDescent="0.25">
      <c r="A202" s="5">
        <v>0.18109283268297399</v>
      </c>
      <c r="B202" s="3">
        <v>66.125</v>
      </c>
      <c r="C202" s="4">
        <f t="shared" si="3"/>
        <v>0.125</v>
      </c>
    </row>
    <row r="203" spans="1:3" x14ac:dyDescent="0.25">
      <c r="A203" s="5">
        <v>0.184729245469998</v>
      </c>
      <c r="B203" s="3">
        <v>66.25</v>
      </c>
      <c r="C203" s="4">
        <f t="shared" si="3"/>
        <v>0.125</v>
      </c>
    </row>
    <row r="204" spans="1:3" x14ac:dyDescent="0.25">
      <c r="A204" s="5">
        <v>0.184729245469998</v>
      </c>
      <c r="B204" s="3">
        <v>66.375</v>
      </c>
      <c r="C204" s="4">
        <f t="shared" si="3"/>
        <v>0.125</v>
      </c>
    </row>
    <row r="205" spans="1:3" x14ac:dyDescent="0.25">
      <c r="A205" s="5">
        <v>0.18811114043257901</v>
      </c>
      <c r="B205" s="3">
        <v>66.5</v>
      </c>
      <c r="C205" s="4">
        <f t="shared" si="3"/>
        <v>0.125</v>
      </c>
    </row>
    <row r="206" spans="1:3" x14ac:dyDescent="0.25">
      <c r="A206" s="5">
        <v>0.18811114043257901</v>
      </c>
      <c r="B206" s="3">
        <v>66.625</v>
      </c>
      <c r="C206" s="4">
        <f t="shared" si="3"/>
        <v>0.125</v>
      </c>
    </row>
    <row r="207" spans="1:3" x14ac:dyDescent="0.25">
      <c r="A207" s="5">
        <v>0.19124338832405699</v>
      </c>
      <c r="B207" s="3">
        <v>66.75</v>
      </c>
      <c r="C207" s="4">
        <f t="shared" si="3"/>
        <v>0.125</v>
      </c>
    </row>
    <row r="208" spans="1:3" x14ac:dyDescent="0.25">
      <c r="A208" s="5">
        <v>0.19124338832405699</v>
      </c>
      <c r="B208" s="3">
        <v>66.875</v>
      </c>
      <c r="C208" s="4">
        <f t="shared" si="3"/>
        <v>0.125</v>
      </c>
    </row>
    <row r="209" spans="1:3" x14ac:dyDescent="0.25">
      <c r="A209" s="5">
        <v>0.19568660988475201</v>
      </c>
      <c r="B209" s="3">
        <v>67</v>
      </c>
      <c r="C209" s="4">
        <f t="shared" si="3"/>
        <v>0.125</v>
      </c>
    </row>
    <row r="210" spans="1:3" x14ac:dyDescent="0.25">
      <c r="A210" s="5">
        <v>0.195983463343922</v>
      </c>
      <c r="B210" s="3">
        <v>67.125</v>
      </c>
      <c r="C210" s="4">
        <f t="shared" si="3"/>
        <v>0.125</v>
      </c>
    </row>
    <row r="211" spans="1:3" x14ac:dyDescent="0.25">
      <c r="A211" s="5">
        <v>0.19932612204184399</v>
      </c>
      <c r="B211" s="3">
        <v>67.25</v>
      </c>
      <c r="C211" s="4">
        <f t="shared" si="3"/>
        <v>0.125</v>
      </c>
    </row>
    <row r="212" spans="1:3" x14ac:dyDescent="0.25">
      <c r="A212" s="5">
        <v>0.19932612204184399</v>
      </c>
      <c r="B212" s="3">
        <v>67.375</v>
      </c>
      <c r="C212" s="4">
        <f t="shared" si="3"/>
        <v>0.125</v>
      </c>
    </row>
    <row r="213" spans="1:3" x14ac:dyDescent="0.25">
      <c r="A213" s="5">
        <v>0.20343167240967799</v>
      </c>
      <c r="B213" s="3">
        <v>67.5</v>
      </c>
      <c r="C213" s="4">
        <f t="shared" si="3"/>
        <v>0.125</v>
      </c>
    </row>
    <row r="214" spans="1:3" x14ac:dyDescent="0.25">
      <c r="A214" s="5">
        <v>0.20343167240967799</v>
      </c>
      <c r="B214" s="3">
        <v>67.625</v>
      </c>
      <c r="C214" s="4">
        <f t="shared" si="3"/>
        <v>0.125</v>
      </c>
    </row>
    <row r="215" spans="1:3" x14ac:dyDescent="0.25">
      <c r="A215" s="5">
        <v>0.207169097886413</v>
      </c>
      <c r="B215" s="3">
        <v>67.75</v>
      </c>
      <c r="C215" s="4">
        <f t="shared" si="3"/>
        <v>0.125</v>
      </c>
    </row>
    <row r="216" spans="1:3" x14ac:dyDescent="0.25">
      <c r="A216" s="5">
        <v>0.207169097886413</v>
      </c>
      <c r="B216" s="3">
        <v>67.875</v>
      </c>
      <c r="C216" s="4">
        <f t="shared" si="3"/>
        <v>0.125</v>
      </c>
    </row>
    <row r="217" spans="1:3" x14ac:dyDescent="0.25">
      <c r="A217" s="5">
        <v>0.21219929322339701</v>
      </c>
      <c r="B217" s="3">
        <v>68</v>
      </c>
      <c r="C217" s="4">
        <f t="shared" si="3"/>
        <v>0.125</v>
      </c>
    </row>
    <row r="218" spans="1:3" x14ac:dyDescent="0.25">
      <c r="A218" s="5">
        <v>0.212297950688183</v>
      </c>
      <c r="B218" s="3">
        <v>68.125</v>
      </c>
      <c r="C218" s="4">
        <f t="shared" si="3"/>
        <v>0.125</v>
      </c>
    </row>
    <row r="219" spans="1:3" x14ac:dyDescent="0.25">
      <c r="A219" s="5">
        <v>0.216926843421718</v>
      </c>
      <c r="B219" s="3">
        <v>68.25</v>
      </c>
      <c r="C219" s="4">
        <f t="shared" si="3"/>
        <v>0.125</v>
      </c>
    </row>
    <row r="220" spans="1:3" x14ac:dyDescent="0.25">
      <c r="A220" s="5">
        <v>0.216926843421718</v>
      </c>
      <c r="B220" s="3">
        <v>68.375</v>
      </c>
      <c r="C220" s="4">
        <f t="shared" si="3"/>
        <v>0.125</v>
      </c>
    </row>
    <row r="221" spans="1:3" x14ac:dyDescent="0.25">
      <c r="A221" s="5">
        <v>0.220699438363022</v>
      </c>
      <c r="B221" s="3">
        <v>68.5</v>
      </c>
      <c r="C221" s="4">
        <f t="shared" si="3"/>
        <v>0.125</v>
      </c>
    </row>
    <row r="222" spans="1:3" x14ac:dyDescent="0.25">
      <c r="A222" s="5">
        <v>0.220699438363022</v>
      </c>
      <c r="B222" s="3">
        <v>68.625</v>
      </c>
      <c r="C222" s="4">
        <f t="shared" si="3"/>
        <v>0.125</v>
      </c>
    </row>
    <row r="223" spans="1:3" x14ac:dyDescent="0.25">
      <c r="A223" s="5">
        <v>0.22563292514351799</v>
      </c>
      <c r="B223" s="3">
        <v>68.75</v>
      </c>
      <c r="C223" s="4">
        <f t="shared" si="3"/>
        <v>0.125</v>
      </c>
    </row>
    <row r="224" spans="1:3" x14ac:dyDescent="0.25">
      <c r="A224" s="5">
        <v>0.22563292514351799</v>
      </c>
      <c r="B224" s="3">
        <v>68.875</v>
      </c>
      <c r="C224" s="4">
        <f t="shared" si="3"/>
        <v>0.125</v>
      </c>
    </row>
    <row r="225" spans="1:3" x14ac:dyDescent="0.25">
      <c r="A225" s="5">
        <v>0.231272535840326</v>
      </c>
      <c r="B225" s="3">
        <v>69</v>
      </c>
      <c r="C225" s="4">
        <f t="shared" si="3"/>
        <v>0.125</v>
      </c>
    </row>
    <row r="226" spans="1:3" x14ac:dyDescent="0.25">
      <c r="A226" s="5">
        <v>0.231763793509905</v>
      </c>
      <c r="B226" s="3">
        <v>69.125</v>
      </c>
      <c r="C226" s="4">
        <f t="shared" si="3"/>
        <v>0.125</v>
      </c>
    </row>
    <row r="227" spans="1:3" x14ac:dyDescent="0.25">
      <c r="A227" s="5">
        <v>0.235061416573387</v>
      </c>
      <c r="B227" s="3">
        <v>69.25</v>
      </c>
      <c r="C227" s="4">
        <f t="shared" si="3"/>
        <v>0.125</v>
      </c>
    </row>
    <row r="228" spans="1:3" x14ac:dyDescent="0.25">
      <c r="A228" s="5">
        <v>0.235061416573387</v>
      </c>
      <c r="B228" s="3">
        <v>69.375</v>
      </c>
      <c r="C228" s="4">
        <f t="shared" si="3"/>
        <v>0.125</v>
      </c>
    </row>
    <row r="229" spans="1:3" x14ac:dyDescent="0.25">
      <c r="A229" s="5">
        <v>0.240425572682061</v>
      </c>
      <c r="B229" s="3">
        <v>69.5</v>
      </c>
      <c r="C229" s="4">
        <f t="shared" si="3"/>
        <v>0.125</v>
      </c>
    </row>
    <row r="230" spans="1:3" x14ac:dyDescent="0.25">
      <c r="A230" s="5">
        <v>0.240425572682061</v>
      </c>
      <c r="B230" s="3">
        <v>69.625</v>
      </c>
      <c r="C230" s="4">
        <f t="shared" si="3"/>
        <v>0.125</v>
      </c>
    </row>
    <row r="231" spans="1:3" x14ac:dyDescent="0.25">
      <c r="A231" s="5">
        <v>0.244588464965945</v>
      </c>
      <c r="B231" s="3">
        <v>69.75</v>
      </c>
      <c r="C231" s="4">
        <f t="shared" si="3"/>
        <v>0.125</v>
      </c>
    </row>
    <row r="232" spans="1:3" x14ac:dyDescent="0.25">
      <c r="A232" s="5">
        <v>0.244588464965945</v>
      </c>
      <c r="B232" s="3">
        <v>69.875</v>
      </c>
      <c r="C232" s="4">
        <f t="shared" si="3"/>
        <v>0.125</v>
      </c>
    </row>
    <row r="233" spans="1:3" x14ac:dyDescent="0.25">
      <c r="A233" s="5">
        <v>0.24908947517793001</v>
      </c>
      <c r="B233" s="3">
        <v>70</v>
      </c>
      <c r="C233" s="4">
        <f t="shared" si="3"/>
        <v>0.125</v>
      </c>
    </row>
    <row r="234" spans="1:3" x14ac:dyDescent="0.25">
      <c r="A234" s="5">
        <v>0.249547716533147</v>
      </c>
      <c r="B234" s="3">
        <v>70.125</v>
      </c>
      <c r="C234" s="4">
        <f t="shared" si="3"/>
        <v>0.125</v>
      </c>
    </row>
    <row r="235" spans="1:3" x14ac:dyDescent="0.25">
      <c r="A235" s="5">
        <v>0.25424102751449901</v>
      </c>
      <c r="B235" s="3">
        <v>70.25</v>
      </c>
      <c r="C235" s="4">
        <f t="shared" si="3"/>
        <v>0.125</v>
      </c>
    </row>
    <row r="236" spans="1:3" x14ac:dyDescent="0.25">
      <c r="A236" s="5">
        <v>0.25424102751449901</v>
      </c>
      <c r="B236" s="3">
        <v>70.375</v>
      </c>
      <c r="C236" s="4">
        <f t="shared" si="3"/>
        <v>0.125</v>
      </c>
    </row>
    <row r="237" spans="1:3" x14ac:dyDescent="0.25">
      <c r="A237" s="5">
        <v>0.25947341213382502</v>
      </c>
      <c r="B237" s="3">
        <v>70.5</v>
      </c>
      <c r="C237" s="4">
        <f t="shared" si="3"/>
        <v>0.125</v>
      </c>
    </row>
    <row r="238" spans="1:3" x14ac:dyDescent="0.25">
      <c r="A238" s="5">
        <v>0.25947341213382502</v>
      </c>
      <c r="B238" s="3">
        <v>70.625</v>
      </c>
      <c r="C238" s="4">
        <f t="shared" si="3"/>
        <v>0.125</v>
      </c>
    </row>
    <row r="239" spans="1:3" x14ac:dyDescent="0.25">
      <c r="A239" s="5">
        <v>0.26406325780790602</v>
      </c>
      <c r="B239" s="3">
        <v>70.75</v>
      </c>
      <c r="C239" s="4">
        <f t="shared" si="3"/>
        <v>0.125</v>
      </c>
    </row>
    <row r="240" spans="1:3" x14ac:dyDescent="0.25">
      <c r="A240" s="5">
        <v>0.26406325780790602</v>
      </c>
      <c r="B240" s="3">
        <v>70.875</v>
      </c>
      <c r="C240" s="4">
        <f t="shared" si="3"/>
        <v>0.125</v>
      </c>
    </row>
    <row r="241" spans="1:3" x14ac:dyDescent="0.25">
      <c r="A241" s="5">
        <v>0.26951589718379798</v>
      </c>
      <c r="B241" s="3">
        <v>71</v>
      </c>
      <c r="C241" s="4">
        <f t="shared" si="3"/>
        <v>0.125</v>
      </c>
    </row>
    <row r="242" spans="1:3" x14ac:dyDescent="0.25">
      <c r="A242" s="5">
        <v>0.269620781989314</v>
      </c>
      <c r="B242" s="3">
        <v>71.125</v>
      </c>
      <c r="C242" s="4">
        <f t="shared" si="3"/>
        <v>0.125</v>
      </c>
    </row>
    <row r="243" spans="1:3" x14ac:dyDescent="0.25">
      <c r="A243" s="5">
        <v>0.27552810369485098</v>
      </c>
      <c r="B243" s="3">
        <v>71.25</v>
      </c>
      <c r="C243" s="4">
        <f t="shared" si="3"/>
        <v>0.125</v>
      </c>
    </row>
    <row r="244" spans="1:3" x14ac:dyDescent="0.25">
      <c r="A244" s="5">
        <v>0.27552810369485098</v>
      </c>
      <c r="B244" s="3">
        <v>71.375</v>
      </c>
      <c r="C244" s="4">
        <f t="shared" si="3"/>
        <v>0.125</v>
      </c>
    </row>
    <row r="245" spans="1:3" x14ac:dyDescent="0.25">
      <c r="A245" s="5">
        <v>0.28222120142649199</v>
      </c>
      <c r="B245" s="3">
        <v>71.5</v>
      </c>
      <c r="C245" s="4">
        <f t="shared" si="3"/>
        <v>0.125</v>
      </c>
    </row>
    <row r="246" spans="1:3" x14ac:dyDescent="0.25">
      <c r="A246" s="5">
        <v>0.28222120142649199</v>
      </c>
      <c r="B246" s="3">
        <v>71.625</v>
      </c>
      <c r="C246" s="4">
        <f t="shared" si="3"/>
        <v>0.125</v>
      </c>
    </row>
    <row r="247" spans="1:3" x14ac:dyDescent="0.25">
      <c r="A247" s="5">
        <v>0.28828862103486502</v>
      </c>
      <c r="B247" s="3">
        <v>71.75</v>
      </c>
      <c r="C247" s="4">
        <f t="shared" si="3"/>
        <v>0.125</v>
      </c>
    </row>
    <row r="248" spans="1:3" x14ac:dyDescent="0.25">
      <c r="A248" s="5">
        <v>0.28828862103486502</v>
      </c>
      <c r="B248" s="3">
        <v>71.875</v>
      </c>
      <c r="C248" s="4">
        <f t="shared" si="3"/>
        <v>0.125</v>
      </c>
    </row>
    <row r="249" spans="1:3" x14ac:dyDescent="0.25">
      <c r="A249" s="5">
        <v>0.294683778674386</v>
      </c>
      <c r="B249" s="3">
        <v>72</v>
      </c>
      <c r="C249" s="4">
        <f t="shared" si="3"/>
        <v>0.125</v>
      </c>
    </row>
    <row r="250" spans="1:3" x14ac:dyDescent="0.25">
      <c r="A250" s="5">
        <v>0.29482676321430501</v>
      </c>
      <c r="B250" s="3">
        <v>72.125</v>
      </c>
      <c r="C250" s="4">
        <f t="shared" si="3"/>
        <v>0.125</v>
      </c>
    </row>
    <row r="251" spans="1:3" x14ac:dyDescent="0.25">
      <c r="A251" s="5">
        <v>0.30151986240393902</v>
      </c>
      <c r="B251" s="3">
        <v>72.25</v>
      </c>
      <c r="C251" s="4">
        <f t="shared" si="3"/>
        <v>0.125</v>
      </c>
    </row>
    <row r="252" spans="1:3" x14ac:dyDescent="0.25">
      <c r="A252" s="5">
        <v>0.30151986240393902</v>
      </c>
      <c r="B252" s="3">
        <v>72.375</v>
      </c>
      <c r="C252" s="4">
        <f t="shared" si="3"/>
        <v>0.125</v>
      </c>
    </row>
    <row r="253" spans="1:3" x14ac:dyDescent="0.25">
      <c r="A253" s="5">
        <v>0.30762703478526099</v>
      </c>
      <c r="B253" s="3">
        <v>72.5</v>
      </c>
      <c r="C253" s="4">
        <f t="shared" si="3"/>
        <v>0.125</v>
      </c>
    </row>
    <row r="254" spans="1:3" x14ac:dyDescent="0.25">
      <c r="A254" s="5">
        <v>0.30762703478526099</v>
      </c>
      <c r="B254" s="3">
        <v>72.625</v>
      </c>
      <c r="C254" s="4">
        <f t="shared" si="3"/>
        <v>0.125</v>
      </c>
    </row>
    <row r="255" spans="1:3" x14ac:dyDescent="0.25">
      <c r="A255" s="5">
        <v>0.31424100305087699</v>
      </c>
      <c r="B255" s="3">
        <v>72.75</v>
      </c>
      <c r="C255" s="4">
        <f t="shared" si="3"/>
        <v>0.125</v>
      </c>
    </row>
    <row r="256" spans="1:3" x14ac:dyDescent="0.25">
      <c r="A256" s="5">
        <v>0.31424100305087699</v>
      </c>
      <c r="B256" s="3">
        <v>72.875</v>
      </c>
      <c r="C256" s="4">
        <f t="shared" si="3"/>
        <v>0.125</v>
      </c>
    </row>
    <row r="257" spans="1:3" x14ac:dyDescent="0.25">
      <c r="A257" s="5">
        <v>0.32140517399978102</v>
      </c>
      <c r="B257" s="3">
        <v>73</v>
      </c>
      <c r="C257" s="4">
        <f t="shared" si="3"/>
        <v>0.125</v>
      </c>
    </row>
    <row r="258" spans="1:3" x14ac:dyDescent="0.25">
      <c r="A258" s="5">
        <v>0.32158410515618202</v>
      </c>
      <c r="B258" s="3">
        <v>73.125</v>
      </c>
      <c r="C258" s="4">
        <f t="shared" si="3"/>
        <v>0.125</v>
      </c>
    </row>
    <row r="259" spans="1:3" x14ac:dyDescent="0.25">
      <c r="A259" s="5">
        <v>0.32775675783891001</v>
      </c>
      <c r="B259" s="3">
        <v>73.25</v>
      </c>
      <c r="C259" s="4">
        <f t="shared" si="3"/>
        <v>0.125</v>
      </c>
    </row>
    <row r="260" spans="1:3" x14ac:dyDescent="0.25">
      <c r="A260" s="5">
        <v>0.32775675783891001</v>
      </c>
      <c r="B260" s="3">
        <v>73.375</v>
      </c>
      <c r="C260" s="4">
        <f t="shared" si="3"/>
        <v>0.125</v>
      </c>
    </row>
    <row r="261" spans="1:3" x14ac:dyDescent="0.25">
      <c r="A261" s="5">
        <v>0.33413821787838099</v>
      </c>
      <c r="B261" s="3">
        <v>73.5</v>
      </c>
      <c r="C261" s="4">
        <f t="shared" si="3"/>
        <v>0.125</v>
      </c>
    </row>
    <row r="262" spans="1:3" x14ac:dyDescent="0.25">
      <c r="A262" s="5">
        <v>0.33413821787838099</v>
      </c>
      <c r="B262" s="3">
        <v>73.625</v>
      </c>
      <c r="C262" s="4">
        <f t="shared" si="3"/>
        <v>0.125</v>
      </c>
    </row>
    <row r="263" spans="1:3" x14ac:dyDescent="0.25">
      <c r="A263" s="5">
        <v>0.340988847094091</v>
      </c>
      <c r="B263" s="3">
        <v>73.75</v>
      </c>
      <c r="C263" s="4">
        <f t="shared" ref="C263:C326" si="4">B263-B262</f>
        <v>0.125</v>
      </c>
    </row>
    <row r="264" spans="1:3" x14ac:dyDescent="0.25">
      <c r="A264" s="5">
        <v>0.340988847094091</v>
      </c>
      <c r="B264" s="3">
        <v>73.875</v>
      </c>
      <c r="C264" s="4">
        <f t="shared" si="4"/>
        <v>0.125</v>
      </c>
    </row>
    <row r="265" spans="1:3" x14ac:dyDescent="0.25">
      <c r="A265" s="5">
        <v>0.34729495956754802</v>
      </c>
      <c r="B265" s="3">
        <v>74</v>
      </c>
      <c r="C265" s="4">
        <f t="shared" si="4"/>
        <v>0.125</v>
      </c>
    </row>
    <row r="266" spans="1:3" x14ac:dyDescent="0.25">
      <c r="A266" s="5">
        <v>0.34733442749996002</v>
      </c>
      <c r="B266" s="3">
        <v>74.125</v>
      </c>
      <c r="C266" s="4">
        <f t="shared" si="4"/>
        <v>0.125</v>
      </c>
    </row>
    <row r="267" spans="1:3" x14ac:dyDescent="0.25">
      <c r="A267" s="5">
        <v>0.354340421876988</v>
      </c>
      <c r="B267" s="3">
        <v>74.25</v>
      </c>
      <c r="C267" s="4">
        <f t="shared" si="4"/>
        <v>0.125</v>
      </c>
    </row>
    <row r="268" spans="1:3" x14ac:dyDescent="0.25">
      <c r="A268" s="5">
        <v>0.354340421876988</v>
      </c>
      <c r="B268" s="3">
        <v>74.375</v>
      </c>
      <c r="C268" s="4">
        <f t="shared" si="4"/>
        <v>0.125</v>
      </c>
    </row>
    <row r="269" spans="1:3" x14ac:dyDescent="0.25">
      <c r="A269" s="5">
        <v>0.36218123766008098</v>
      </c>
      <c r="B269" s="3">
        <v>74.5</v>
      </c>
      <c r="C269" s="4">
        <f t="shared" si="4"/>
        <v>0.125</v>
      </c>
    </row>
    <row r="270" spans="1:3" x14ac:dyDescent="0.25">
      <c r="A270" s="5">
        <v>0.36218123766008098</v>
      </c>
      <c r="B270" s="3">
        <v>74.625</v>
      </c>
      <c r="C270" s="4">
        <f t="shared" si="4"/>
        <v>0.125</v>
      </c>
    </row>
    <row r="271" spans="1:3" x14ac:dyDescent="0.25">
      <c r="A271" s="5">
        <v>0.36904930673250302</v>
      </c>
      <c r="B271" s="3">
        <v>74.75</v>
      </c>
      <c r="C271" s="4">
        <f t="shared" si="4"/>
        <v>0.125</v>
      </c>
    </row>
    <row r="272" spans="1:3" x14ac:dyDescent="0.25">
      <c r="A272" s="5">
        <v>0.36904930673250302</v>
      </c>
      <c r="B272" s="3">
        <v>74.875</v>
      </c>
      <c r="C272" s="4">
        <f t="shared" si="4"/>
        <v>0.125</v>
      </c>
    </row>
    <row r="273" spans="1:3" x14ac:dyDescent="0.25">
      <c r="A273" s="5">
        <v>0.37534210055672201</v>
      </c>
      <c r="B273" s="3">
        <v>75</v>
      </c>
      <c r="C273" s="4">
        <f t="shared" si="4"/>
        <v>0.125</v>
      </c>
    </row>
    <row r="274" spans="1:3" x14ac:dyDescent="0.25">
      <c r="A274" s="5">
        <v>0.37534210055672201</v>
      </c>
      <c r="B274" s="3">
        <v>75.125</v>
      </c>
      <c r="C274" s="4">
        <f t="shared" si="4"/>
        <v>0.125</v>
      </c>
    </row>
    <row r="275" spans="1:3" x14ac:dyDescent="0.25">
      <c r="A275" s="5">
        <v>0.38449077995152697</v>
      </c>
      <c r="B275" s="3">
        <v>75.25</v>
      </c>
      <c r="C275" s="4">
        <f t="shared" si="4"/>
        <v>0.125</v>
      </c>
    </row>
    <row r="276" spans="1:3" x14ac:dyDescent="0.25">
      <c r="A276" s="5">
        <v>0.38449077995152697</v>
      </c>
      <c r="B276" s="3">
        <v>75.375</v>
      </c>
      <c r="C276" s="4">
        <f t="shared" si="4"/>
        <v>0.125</v>
      </c>
    </row>
    <row r="277" spans="1:3" x14ac:dyDescent="0.25">
      <c r="A277" s="5">
        <v>0.39097801913830699</v>
      </c>
      <c r="B277" s="3">
        <v>75.5</v>
      </c>
      <c r="C277" s="4">
        <f t="shared" si="4"/>
        <v>0.125</v>
      </c>
    </row>
    <row r="278" spans="1:3" x14ac:dyDescent="0.25">
      <c r="A278" s="5">
        <v>0.39097801913830699</v>
      </c>
      <c r="B278" s="3">
        <v>75.625</v>
      </c>
      <c r="C278" s="4">
        <f t="shared" si="4"/>
        <v>0.125</v>
      </c>
    </row>
    <row r="279" spans="1:3" x14ac:dyDescent="0.25">
      <c r="A279" s="5">
        <v>0.39951046457691303</v>
      </c>
      <c r="B279" s="3">
        <v>75.75</v>
      </c>
      <c r="C279" s="4">
        <f t="shared" si="4"/>
        <v>0.125</v>
      </c>
    </row>
    <row r="280" spans="1:3" x14ac:dyDescent="0.25">
      <c r="A280" s="5">
        <v>0.39951046457691303</v>
      </c>
      <c r="B280" s="3">
        <v>75.875</v>
      </c>
      <c r="C280" s="4">
        <f t="shared" si="4"/>
        <v>0.125</v>
      </c>
    </row>
    <row r="281" spans="1:3" x14ac:dyDescent="0.25">
      <c r="A281" s="5">
        <v>0.40845030707932201</v>
      </c>
      <c r="B281" s="3">
        <v>76</v>
      </c>
      <c r="C281" s="4">
        <f t="shared" si="4"/>
        <v>0.125</v>
      </c>
    </row>
    <row r="282" spans="1:3" x14ac:dyDescent="0.25">
      <c r="A282" s="5">
        <v>0.40863676037117902</v>
      </c>
      <c r="B282" s="3">
        <v>76.125</v>
      </c>
      <c r="C282" s="4">
        <f t="shared" si="4"/>
        <v>0.125</v>
      </c>
    </row>
    <row r="283" spans="1:3" x14ac:dyDescent="0.25">
      <c r="A283" s="5">
        <v>0.416393246017354</v>
      </c>
      <c r="B283" s="3">
        <v>76.25</v>
      </c>
      <c r="C283" s="4">
        <f t="shared" si="4"/>
        <v>0.125</v>
      </c>
    </row>
    <row r="284" spans="1:3" x14ac:dyDescent="0.25">
      <c r="A284" s="5">
        <v>0.416393246017354</v>
      </c>
      <c r="B284" s="3">
        <v>76.375</v>
      </c>
      <c r="C284" s="4">
        <f t="shared" si="4"/>
        <v>0.125</v>
      </c>
    </row>
    <row r="285" spans="1:3" x14ac:dyDescent="0.25">
      <c r="A285" s="5">
        <v>0.42621272984630598</v>
      </c>
      <c r="B285" s="3">
        <v>76.5</v>
      </c>
      <c r="C285" s="4">
        <f t="shared" si="4"/>
        <v>0.125</v>
      </c>
    </row>
    <row r="286" spans="1:3" x14ac:dyDescent="0.25">
      <c r="A286" s="5">
        <v>0.42621272984630598</v>
      </c>
      <c r="B286" s="3">
        <v>76.625</v>
      </c>
      <c r="C286" s="4">
        <f t="shared" si="4"/>
        <v>0.125</v>
      </c>
    </row>
    <row r="287" spans="1:3" x14ac:dyDescent="0.25">
      <c r="A287" s="5">
        <v>0.43584954305793</v>
      </c>
      <c r="B287" s="3">
        <v>76.75</v>
      </c>
      <c r="C287" s="4">
        <f t="shared" si="4"/>
        <v>0.125</v>
      </c>
    </row>
    <row r="288" spans="1:3" x14ac:dyDescent="0.25">
      <c r="A288" s="5">
        <v>0.43584954305793</v>
      </c>
      <c r="B288" s="3">
        <v>76.875</v>
      </c>
      <c r="C288" s="4">
        <f t="shared" si="4"/>
        <v>0.125</v>
      </c>
    </row>
    <row r="289" spans="1:3" x14ac:dyDescent="0.25">
      <c r="A289" s="5">
        <v>0.44537587196933498</v>
      </c>
      <c r="B289" s="3">
        <v>77</v>
      </c>
      <c r="C289" s="4">
        <f t="shared" si="4"/>
        <v>0.125</v>
      </c>
    </row>
    <row r="290" spans="1:3" x14ac:dyDescent="0.25">
      <c r="A290" s="5">
        <v>0.44615219260257999</v>
      </c>
      <c r="B290" s="3">
        <v>77.125</v>
      </c>
      <c r="C290" s="4">
        <f t="shared" si="4"/>
        <v>0.125</v>
      </c>
    </row>
    <row r="291" spans="1:3" x14ac:dyDescent="0.25">
      <c r="A291" s="5">
        <v>0.455091033894231</v>
      </c>
      <c r="B291" s="3">
        <v>77.25</v>
      </c>
      <c r="C291" s="4">
        <f t="shared" si="4"/>
        <v>0.125</v>
      </c>
    </row>
    <row r="292" spans="1:3" x14ac:dyDescent="0.25">
      <c r="A292" s="5">
        <v>0.455091033894231</v>
      </c>
      <c r="B292" s="3">
        <v>77.375</v>
      </c>
      <c r="C292" s="4">
        <f t="shared" si="4"/>
        <v>0.125</v>
      </c>
    </row>
    <row r="293" spans="1:3" x14ac:dyDescent="0.25">
      <c r="A293" s="5">
        <v>0.46412318085901799</v>
      </c>
      <c r="B293" s="3">
        <v>77.5</v>
      </c>
      <c r="C293" s="4">
        <f t="shared" si="4"/>
        <v>0.125</v>
      </c>
    </row>
    <row r="294" spans="1:3" x14ac:dyDescent="0.25">
      <c r="A294" s="5">
        <v>0.46412318085901799</v>
      </c>
      <c r="B294" s="3">
        <v>77.625</v>
      </c>
      <c r="C294" s="4">
        <f t="shared" si="4"/>
        <v>0.125</v>
      </c>
    </row>
    <row r="295" spans="1:3" x14ac:dyDescent="0.25">
      <c r="A295" s="5">
        <v>0.47359452077088598</v>
      </c>
      <c r="B295" s="3">
        <v>77.75</v>
      </c>
      <c r="C295" s="4">
        <f t="shared" si="4"/>
        <v>0.125</v>
      </c>
    </row>
    <row r="296" spans="1:3" x14ac:dyDescent="0.25">
      <c r="A296" s="5">
        <v>0.47359452077088598</v>
      </c>
      <c r="B296" s="3">
        <v>77.875</v>
      </c>
      <c r="C296" s="4">
        <f t="shared" si="4"/>
        <v>0.125</v>
      </c>
    </row>
    <row r="297" spans="1:3" x14ac:dyDescent="0.25">
      <c r="A297" s="5">
        <v>0.48458601674319102</v>
      </c>
      <c r="B297" s="3">
        <v>78</v>
      </c>
      <c r="C297" s="4">
        <f t="shared" si="4"/>
        <v>0.125</v>
      </c>
    </row>
    <row r="298" spans="1:3" x14ac:dyDescent="0.25">
      <c r="A298" s="5">
        <v>0.484751050567932</v>
      </c>
      <c r="B298" s="3">
        <v>78.125</v>
      </c>
      <c r="C298" s="4">
        <f t="shared" si="4"/>
        <v>0.125</v>
      </c>
    </row>
    <row r="299" spans="1:3" x14ac:dyDescent="0.25">
      <c r="A299" s="5">
        <v>0.49560486622820799</v>
      </c>
      <c r="B299" s="3">
        <v>78.25</v>
      </c>
      <c r="C299" s="4">
        <f t="shared" si="4"/>
        <v>0.125</v>
      </c>
    </row>
    <row r="300" spans="1:3" x14ac:dyDescent="0.25">
      <c r="A300" s="5">
        <v>0.49560486622820799</v>
      </c>
      <c r="B300" s="3">
        <v>78.375</v>
      </c>
      <c r="C300" s="4">
        <f t="shared" si="4"/>
        <v>0.125</v>
      </c>
    </row>
    <row r="301" spans="1:3" x14ac:dyDescent="0.25">
      <c r="A301" s="5">
        <v>0.50393690353652998</v>
      </c>
      <c r="B301" s="3">
        <v>78.5</v>
      </c>
      <c r="C301" s="4">
        <f t="shared" si="4"/>
        <v>0.125</v>
      </c>
    </row>
    <row r="302" spans="1:3" x14ac:dyDescent="0.25">
      <c r="A302" s="5">
        <v>0.50393690353652998</v>
      </c>
      <c r="B302" s="3">
        <v>78.625</v>
      </c>
      <c r="C302" s="4">
        <f t="shared" si="4"/>
        <v>0.125</v>
      </c>
    </row>
    <row r="303" spans="1:3" x14ac:dyDescent="0.25">
      <c r="A303" s="5">
        <v>0.513183065602137</v>
      </c>
      <c r="B303" s="3">
        <v>78.75</v>
      </c>
      <c r="C303" s="4">
        <f t="shared" si="4"/>
        <v>0.125</v>
      </c>
    </row>
    <row r="304" spans="1:3" x14ac:dyDescent="0.25">
      <c r="A304" s="5">
        <v>0.513183065602137</v>
      </c>
      <c r="B304" s="3">
        <v>78.875</v>
      </c>
      <c r="C304" s="4">
        <f t="shared" si="4"/>
        <v>0.125</v>
      </c>
    </row>
    <row r="305" spans="1:3" x14ac:dyDescent="0.25">
      <c r="A305" s="5">
        <v>0.52330805382063195</v>
      </c>
      <c r="B305" s="3">
        <v>79</v>
      </c>
      <c r="C305" s="4">
        <f t="shared" si="4"/>
        <v>0.125</v>
      </c>
    </row>
    <row r="306" spans="1:3" x14ac:dyDescent="0.25">
      <c r="A306" s="5">
        <v>0.52352570797805498</v>
      </c>
      <c r="B306" s="3">
        <v>79.125</v>
      </c>
      <c r="C306" s="4">
        <f t="shared" si="4"/>
        <v>0.125</v>
      </c>
    </row>
    <row r="307" spans="1:3" x14ac:dyDescent="0.25">
      <c r="A307" s="5">
        <v>0.53398353555373601</v>
      </c>
      <c r="B307" s="3">
        <v>79.25</v>
      </c>
      <c r="C307" s="4">
        <f t="shared" si="4"/>
        <v>0.125</v>
      </c>
    </row>
    <row r="308" spans="1:3" x14ac:dyDescent="0.25">
      <c r="A308" s="5">
        <v>0.53398353555373601</v>
      </c>
      <c r="B308" s="3">
        <v>79.375</v>
      </c>
      <c r="C308" s="4">
        <f t="shared" si="4"/>
        <v>0.125</v>
      </c>
    </row>
    <row r="309" spans="1:3" x14ac:dyDescent="0.25">
      <c r="A309" s="5">
        <v>0.54314408025979299</v>
      </c>
      <c r="B309" s="3">
        <v>79.5</v>
      </c>
      <c r="C309" s="4">
        <f t="shared" si="4"/>
        <v>0.125</v>
      </c>
    </row>
    <row r="310" spans="1:3" x14ac:dyDescent="0.25">
      <c r="A310" s="5">
        <v>0.54314408025979299</v>
      </c>
      <c r="B310" s="3">
        <v>79.625</v>
      </c>
      <c r="C310" s="4">
        <f t="shared" si="4"/>
        <v>0.125</v>
      </c>
    </row>
    <row r="311" spans="1:3" x14ac:dyDescent="0.25">
      <c r="A311" s="5">
        <v>0.55672474034325803</v>
      </c>
      <c r="B311" s="3">
        <v>79.75</v>
      </c>
      <c r="C311" s="4">
        <f t="shared" si="4"/>
        <v>0.125</v>
      </c>
    </row>
    <row r="312" spans="1:3" x14ac:dyDescent="0.25">
      <c r="A312" s="5">
        <v>0.55672474034325803</v>
      </c>
      <c r="B312" s="3">
        <v>79.875</v>
      </c>
      <c r="C312" s="4">
        <f t="shared" si="4"/>
        <v>0.125</v>
      </c>
    </row>
    <row r="313" spans="1:3" x14ac:dyDescent="0.25">
      <c r="A313" s="5">
        <v>0.56570193770503296</v>
      </c>
      <c r="B313" s="3">
        <v>80</v>
      </c>
      <c r="C313" s="4">
        <f t="shared" si="4"/>
        <v>0.125</v>
      </c>
    </row>
    <row r="314" spans="1:3" x14ac:dyDescent="0.25">
      <c r="A314" s="5">
        <v>0.56608651992723302</v>
      </c>
      <c r="B314" s="3">
        <v>80.125</v>
      </c>
      <c r="C314" s="4">
        <f t="shared" si="4"/>
        <v>0.125</v>
      </c>
    </row>
    <row r="315" spans="1:3" x14ac:dyDescent="0.25">
      <c r="A315" s="5">
        <v>0.579928992196724</v>
      </c>
      <c r="B315" s="3">
        <v>80.25</v>
      </c>
      <c r="C315" s="4">
        <f t="shared" si="4"/>
        <v>0.125</v>
      </c>
    </row>
    <row r="316" spans="1:3" x14ac:dyDescent="0.25">
      <c r="A316" s="5">
        <v>0.579928992196724</v>
      </c>
      <c r="B316" s="3">
        <v>80.375</v>
      </c>
      <c r="C316" s="4">
        <f t="shared" si="4"/>
        <v>0.125</v>
      </c>
    </row>
    <row r="317" spans="1:3" x14ac:dyDescent="0.25">
      <c r="A317" s="5">
        <v>0.59243086033425596</v>
      </c>
      <c r="B317" s="3">
        <v>80.5</v>
      </c>
      <c r="C317" s="4">
        <f t="shared" si="4"/>
        <v>0.125</v>
      </c>
    </row>
    <row r="318" spans="1:3" x14ac:dyDescent="0.25">
      <c r="A318" s="5">
        <v>0.59243086033425596</v>
      </c>
      <c r="B318" s="3">
        <v>80.625</v>
      </c>
      <c r="C318" s="4">
        <f t="shared" si="4"/>
        <v>0.125</v>
      </c>
    </row>
    <row r="319" spans="1:3" x14ac:dyDescent="0.25">
      <c r="A319" s="5">
        <v>0.60447227368045098</v>
      </c>
      <c r="B319" s="3">
        <v>80.75</v>
      </c>
      <c r="C319" s="4">
        <f t="shared" si="4"/>
        <v>0.125</v>
      </c>
    </row>
    <row r="320" spans="1:3" x14ac:dyDescent="0.25">
      <c r="A320" s="5">
        <v>0.60447227368045098</v>
      </c>
      <c r="B320" s="3">
        <v>80.875</v>
      </c>
      <c r="C320" s="4">
        <f t="shared" si="4"/>
        <v>0.125</v>
      </c>
    </row>
    <row r="321" spans="1:3" x14ac:dyDescent="0.25">
      <c r="A321" s="5">
        <v>0.61835217873818205</v>
      </c>
      <c r="B321" s="3">
        <v>81</v>
      </c>
      <c r="C321" s="4">
        <f t="shared" si="4"/>
        <v>0.125</v>
      </c>
    </row>
    <row r="322" spans="1:3" x14ac:dyDescent="0.25">
      <c r="A322" s="5">
        <v>0.61906288680705401</v>
      </c>
      <c r="B322" s="3">
        <v>81.125</v>
      </c>
      <c r="C322" s="4">
        <f t="shared" si="4"/>
        <v>0.125</v>
      </c>
    </row>
    <row r="323" spans="1:3" x14ac:dyDescent="0.25">
      <c r="A323" s="5">
        <v>0.63098579886334405</v>
      </c>
      <c r="B323" s="3">
        <v>81.25</v>
      </c>
      <c r="C323" s="4">
        <f t="shared" si="4"/>
        <v>0.125</v>
      </c>
    </row>
    <row r="324" spans="1:3" x14ac:dyDescent="0.25">
      <c r="A324" s="5">
        <v>0.63098579886334405</v>
      </c>
      <c r="B324" s="3">
        <v>81.375</v>
      </c>
      <c r="C324" s="4">
        <f t="shared" si="4"/>
        <v>0.125</v>
      </c>
    </row>
    <row r="325" spans="1:3" x14ac:dyDescent="0.25">
      <c r="A325" s="5">
        <v>0.64866479656207798</v>
      </c>
      <c r="B325" s="3">
        <v>81.5</v>
      </c>
      <c r="C325" s="4">
        <f t="shared" si="4"/>
        <v>0.125</v>
      </c>
    </row>
    <row r="326" spans="1:3" x14ac:dyDescent="0.25">
      <c r="A326" s="5">
        <v>0.64866479656207798</v>
      </c>
      <c r="B326" s="3">
        <v>81.625</v>
      </c>
      <c r="C326" s="4">
        <f t="shared" si="4"/>
        <v>0.125</v>
      </c>
    </row>
    <row r="327" spans="1:3" x14ac:dyDescent="0.25">
      <c r="A327" s="5">
        <v>0.66283858039236998</v>
      </c>
      <c r="B327" s="3">
        <v>81.75</v>
      </c>
      <c r="C327" s="4">
        <f t="shared" ref="C327:C390" si="5">B327-B326</f>
        <v>0.125</v>
      </c>
    </row>
    <row r="328" spans="1:3" x14ac:dyDescent="0.25">
      <c r="A328" s="5">
        <v>0.66283858039236998</v>
      </c>
      <c r="B328" s="3">
        <v>81.875</v>
      </c>
      <c r="C328" s="4">
        <f t="shared" si="5"/>
        <v>0.125</v>
      </c>
    </row>
    <row r="329" spans="1:3" x14ac:dyDescent="0.25">
      <c r="A329" s="5">
        <v>0.67874296652797095</v>
      </c>
      <c r="B329" s="3">
        <v>82</v>
      </c>
      <c r="C329" s="4">
        <f t="shared" si="5"/>
        <v>0.125</v>
      </c>
    </row>
    <row r="330" spans="1:3" x14ac:dyDescent="0.25">
      <c r="A330" s="5">
        <v>0.67920727132679404</v>
      </c>
      <c r="B330" s="3">
        <v>82.125</v>
      </c>
      <c r="C330" s="4">
        <f t="shared" si="5"/>
        <v>0.125</v>
      </c>
    </row>
    <row r="331" spans="1:3" x14ac:dyDescent="0.25">
      <c r="A331" s="5">
        <v>0.69355070780684802</v>
      </c>
      <c r="B331" s="3">
        <v>82.25</v>
      </c>
      <c r="C331" s="4">
        <f t="shared" si="5"/>
        <v>0.125</v>
      </c>
    </row>
    <row r="332" spans="1:3" x14ac:dyDescent="0.25">
      <c r="A332" s="5">
        <v>0.69355070780684802</v>
      </c>
      <c r="B332" s="3">
        <v>82.375</v>
      </c>
      <c r="C332" s="4">
        <f t="shared" si="5"/>
        <v>0.125</v>
      </c>
    </row>
    <row r="333" spans="1:3" x14ac:dyDescent="0.25">
      <c r="A333" s="5">
        <v>0.70690139983633304</v>
      </c>
      <c r="B333" s="3">
        <v>82.5</v>
      </c>
      <c r="C333" s="4">
        <f t="shared" si="5"/>
        <v>0.125</v>
      </c>
    </row>
    <row r="334" spans="1:3" x14ac:dyDescent="0.25">
      <c r="A334" s="5">
        <v>0.70690139983633304</v>
      </c>
      <c r="B334" s="3">
        <v>82.625</v>
      </c>
      <c r="C334" s="4">
        <f t="shared" si="5"/>
        <v>0.125</v>
      </c>
    </row>
    <row r="335" spans="1:3" x14ac:dyDescent="0.25">
      <c r="A335" s="5">
        <v>0.72231233690141095</v>
      </c>
      <c r="B335" s="3">
        <v>82.75</v>
      </c>
      <c r="C335" s="4">
        <f t="shared" si="5"/>
        <v>0.125</v>
      </c>
    </row>
    <row r="336" spans="1:3" x14ac:dyDescent="0.25">
      <c r="A336" s="5">
        <v>0.72231233690141095</v>
      </c>
      <c r="B336" s="3">
        <v>82.875</v>
      </c>
      <c r="C336" s="4">
        <f t="shared" si="5"/>
        <v>0.125</v>
      </c>
    </row>
    <row r="337" spans="1:3" x14ac:dyDescent="0.25">
      <c r="A337" s="5">
        <v>0.73636544360800504</v>
      </c>
      <c r="B337" s="3">
        <v>83</v>
      </c>
      <c r="C337" s="4">
        <f t="shared" si="5"/>
        <v>0.125</v>
      </c>
    </row>
    <row r="338" spans="1:3" x14ac:dyDescent="0.25">
      <c r="A338" s="5">
        <v>0.73711627910162802</v>
      </c>
      <c r="B338" s="3">
        <v>83.125</v>
      </c>
      <c r="C338" s="4">
        <f t="shared" si="5"/>
        <v>0.125</v>
      </c>
    </row>
    <row r="339" spans="1:3" x14ac:dyDescent="0.25">
      <c r="A339" s="5">
        <v>0.75128719867745197</v>
      </c>
      <c r="B339" s="3">
        <v>83.25</v>
      </c>
      <c r="C339" s="4">
        <f t="shared" si="5"/>
        <v>0.125</v>
      </c>
    </row>
    <row r="340" spans="1:3" x14ac:dyDescent="0.25">
      <c r="A340" s="5">
        <v>0.75128719867745197</v>
      </c>
      <c r="B340" s="3">
        <v>83.375</v>
      </c>
      <c r="C340" s="4">
        <f t="shared" si="5"/>
        <v>0.125</v>
      </c>
    </row>
    <row r="341" spans="1:3" x14ac:dyDescent="0.25">
      <c r="A341" s="5">
        <v>0.76691117744241499</v>
      </c>
      <c r="B341" s="3">
        <v>83.5</v>
      </c>
      <c r="C341" s="4">
        <f t="shared" si="5"/>
        <v>0.125</v>
      </c>
    </row>
    <row r="342" spans="1:3" x14ac:dyDescent="0.25">
      <c r="A342" s="5">
        <v>0.76691117744241499</v>
      </c>
      <c r="B342" s="3">
        <v>83.625</v>
      </c>
      <c r="C342" s="4">
        <f t="shared" si="5"/>
        <v>0.125</v>
      </c>
    </row>
    <row r="343" spans="1:3" x14ac:dyDescent="0.25">
      <c r="A343" s="5">
        <v>0.784425026583352</v>
      </c>
      <c r="B343" s="3">
        <v>83.75</v>
      </c>
      <c r="C343" s="4">
        <f t="shared" si="5"/>
        <v>0.125</v>
      </c>
    </row>
    <row r="344" spans="1:3" x14ac:dyDescent="0.25">
      <c r="A344" s="5">
        <v>0.784425026583352</v>
      </c>
      <c r="B344" s="3">
        <v>83.875</v>
      </c>
      <c r="C344" s="4">
        <f t="shared" si="5"/>
        <v>0.125</v>
      </c>
    </row>
    <row r="345" spans="1:3" x14ac:dyDescent="0.25">
      <c r="A345" s="5">
        <v>0.800712773659087</v>
      </c>
      <c r="B345" s="3">
        <v>84</v>
      </c>
      <c r="C345" s="4">
        <f t="shared" si="5"/>
        <v>0.125</v>
      </c>
    </row>
    <row r="346" spans="1:3" x14ac:dyDescent="0.25">
      <c r="A346" s="5">
        <v>0.80083837890634002</v>
      </c>
      <c r="B346" s="3">
        <v>84.125</v>
      </c>
      <c r="C346" s="4">
        <f t="shared" si="5"/>
        <v>0.125</v>
      </c>
    </row>
    <row r="347" spans="1:3" x14ac:dyDescent="0.25">
      <c r="A347" s="5">
        <v>0.82055016405724901</v>
      </c>
      <c r="B347" s="3">
        <v>84.25</v>
      </c>
      <c r="C347" s="4">
        <f t="shared" si="5"/>
        <v>0.125</v>
      </c>
    </row>
    <row r="348" spans="1:3" x14ac:dyDescent="0.25">
      <c r="A348" s="5">
        <v>0.82055016405724901</v>
      </c>
      <c r="B348" s="3">
        <v>84.375</v>
      </c>
      <c r="C348" s="4">
        <f t="shared" si="5"/>
        <v>0.125</v>
      </c>
    </row>
    <row r="349" spans="1:3" x14ac:dyDescent="0.25">
      <c r="A349" s="5">
        <v>0.84297907254334703</v>
      </c>
      <c r="B349" s="3">
        <v>84.5</v>
      </c>
      <c r="C349" s="4">
        <f t="shared" si="5"/>
        <v>0.125</v>
      </c>
    </row>
    <row r="350" spans="1:3" x14ac:dyDescent="0.25">
      <c r="A350" s="5">
        <v>0.84297907254334703</v>
      </c>
      <c r="B350" s="3">
        <v>84.625</v>
      </c>
      <c r="C350" s="4">
        <f t="shared" si="5"/>
        <v>0.125</v>
      </c>
    </row>
    <row r="351" spans="1:3" x14ac:dyDescent="0.25">
      <c r="A351" s="5">
        <v>0.86432498952535797</v>
      </c>
      <c r="B351" s="3">
        <v>84.75</v>
      </c>
      <c r="C351" s="4">
        <f t="shared" si="5"/>
        <v>0.125</v>
      </c>
    </row>
    <row r="352" spans="1:3" x14ac:dyDescent="0.25">
      <c r="A352" s="5">
        <v>0.86432498952535797</v>
      </c>
      <c r="B352" s="3">
        <v>84.875</v>
      </c>
      <c r="C352" s="4">
        <f t="shared" si="5"/>
        <v>0.125</v>
      </c>
    </row>
    <row r="353" spans="1:3" x14ac:dyDescent="0.25">
      <c r="A353" s="5">
        <v>0.88512249196854798</v>
      </c>
      <c r="B353" s="3">
        <v>85</v>
      </c>
      <c r="C353" s="4">
        <f t="shared" si="5"/>
        <v>0.125</v>
      </c>
    </row>
    <row r="354" spans="1:3" x14ac:dyDescent="0.25">
      <c r="A354" s="5">
        <v>0.88512249196854798</v>
      </c>
      <c r="B354" s="3">
        <v>85.125</v>
      </c>
      <c r="C354" s="4">
        <f t="shared" si="5"/>
        <v>0.125</v>
      </c>
    </row>
    <row r="355" spans="1:3" x14ac:dyDescent="0.25">
      <c r="A355" s="5">
        <v>0.90011519087964698</v>
      </c>
      <c r="B355" s="3">
        <v>85.25</v>
      </c>
      <c r="C355" s="4">
        <f t="shared" si="5"/>
        <v>0.125</v>
      </c>
    </row>
    <row r="356" spans="1:3" x14ac:dyDescent="0.25">
      <c r="A356" s="5">
        <v>0.90011519087964698</v>
      </c>
      <c r="B356" s="3">
        <v>85.375</v>
      </c>
      <c r="C356" s="4">
        <f t="shared" si="5"/>
        <v>0.125</v>
      </c>
    </row>
    <row r="357" spans="1:3" x14ac:dyDescent="0.25">
      <c r="A357" s="5">
        <v>0.92325330730013799</v>
      </c>
      <c r="B357" s="3">
        <v>85.5</v>
      </c>
      <c r="C357" s="4">
        <f t="shared" si="5"/>
        <v>0.125</v>
      </c>
    </row>
    <row r="358" spans="1:3" x14ac:dyDescent="0.25">
      <c r="A358" s="5">
        <v>0.92325330730013799</v>
      </c>
      <c r="B358" s="3">
        <v>85.625</v>
      </c>
      <c r="C358" s="4">
        <f t="shared" si="5"/>
        <v>0.125</v>
      </c>
    </row>
    <row r="359" spans="1:3" x14ac:dyDescent="0.25">
      <c r="A359" s="5">
        <v>0.94568369108678696</v>
      </c>
      <c r="B359" s="3">
        <v>85.75</v>
      </c>
      <c r="C359" s="4">
        <f t="shared" si="5"/>
        <v>0.125</v>
      </c>
    </row>
    <row r="360" spans="1:3" x14ac:dyDescent="0.25">
      <c r="A360" s="5">
        <v>0.94568369108678696</v>
      </c>
      <c r="B360" s="3">
        <v>85.875</v>
      </c>
      <c r="C360" s="4">
        <f t="shared" si="5"/>
        <v>0.125</v>
      </c>
    </row>
    <row r="361" spans="1:3" x14ac:dyDescent="0.25">
      <c r="A361" s="5">
        <v>0.96757176013934498</v>
      </c>
      <c r="B361" s="3">
        <v>86</v>
      </c>
      <c r="C361" s="4">
        <f t="shared" si="5"/>
        <v>0.125</v>
      </c>
    </row>
    <row r="362" spans="1:3" x14ac:dyDescent="0.25">
      <c r="A362" s="5">
        <v>0.96757176013934498</v>
      </c>
      <c r="B362" s="3">
        <v>86.125</v>
      </c>
      <c r="C362" s="4">
        <f t="shared" si="5"/>
        <v>0.125</v>
      </c>
    </row>
    <row r="363" spans="1:3" x14ac:dyDescent="0.25">
      <c r="A363" s="5">
        <v>0.99206999972021903</v>
      </c>
      <c r="B363" s="3">
        <v>86.25</v>
      </c>
      <c r="C363" s="4">
        <f t="shared" si="5"/>
        <v>0.125</v>
      </c>
    </row>
    <row r="364" spans="1:3" x14ac:dyDescent="0.25">
      <c r="A364" s="5">
        <v>0.99206999972021903</v>
      </c>
      <c r="B364" s="3">
        <v>86.375</v>
      </c>
      <c r="C364" s="4">
        <f t="shared" si="5"/>
        <v>0.125</v>
      </c>
    </row>
    <row r="365" spans="1:3" x14ac:dyDescent="0.25">
      <c r="A365" s="5">
        <v>1.0157984254896899</v>
      </c>
      <c r="B365" s="3">
        <v>86.5</v>
      </c>
      <c r="C365" s="4">
        <f t="shared" si="5"/>
        <v>0.125</v>
      </c>
    </row>
    <row r="366" spans="1:3" x14ac:dyDescent="0.25">
      <c r="A366" s="5">
        <v>1.0157984254896899</v>
      </c>
      <c r="B366" s="3">
        <v>86.625</v>
      </c>
      <c r="C366" s="4">
        <f t="shared" si="5"/>
        <v>0.125</v>
      </c>
    </row>
    <row r="367" spans="1:3" x14ac:dyDescent="0.25">
      <c r="A367" s="5">
        <v>1.0392726451521499</v>
      </c>
      <c r="B367" s="3">
        <v>86.75</v>
      </c>
      <c r="C367" s="4">
        <f t="shared" si="5"/>
        <v>0.125</v>
      </c>
    </row>
    <row r="368" spans="1:3" x14ac:dyDescent="0.25">
      <c r="A368" s="5">
        <v>1.0392726451521499</v>
      </c>
      <c r="B368" s="3">
        <v>86.875</v>
      </c>
      <c r="C368" s="4">
        <f t="shared" si="5"/>
        <v>0.125</v>
      </c>
    </row>
    <row r="369" spans="1:3" x14ac:dyDescent="0.25">
      <c r="A369" s="5">
        <v>1.06799180642811</v>
      </c>
      <c r="B369" s="3">
        <v>87</v>
      </c>
      <c r="C369" s="4">
        <f t="shared" si="5"/>
        <v>0.125</v>
      </c>
    </row>
    <row r="370" spans="1:3" x14ac:dyDescent="0.25">
      <c r="A370" s="5">
        <v>1.06799180642811</v>
      </c>
      <c r="B370" s="3">
        <v>87.125</v>
      </c>
      <c r="C370" s="4">
        <f t="shared" si="5"/>
        <v>0.125</v>
      </c>
    </row>
    <row r="371" spans="1:3" x14ac:dyDescent="0.25">
      <c r="A371" s="5">
        <v>1.0904985373595399</v>
      </c>
      <c r="B371" s="3">
        <v>87.25</v>
      </c>
      <c r="C371" s="4">
        <f t="shared" si="5"/>
        <v>0.125</v>
      </c>
    </row>
    <row r="372" spans="1:3" x14ac:dyDescent="0.25">
      <c r="A372" s="5">
        <v>1.0904985373595399</v>
      </c>
      <c r="B372" s="3">
        <v>87.375</v>
      </c>
      <c r="C372" s="4">
        <f t="shared" si="5"/>
        <v>0.125</v>
      </c>
    </row>
    <row r="373" spans="1:3" x14ac:dyDescent="0.25">
      <c r="A373" s="5">
        <v>1.1110946440615701</v>
      </c>
      <c r="B373" s="3">
        <v>87.5</v>
      </c>
      <c r="C373" s="4">
        <f t="shared" si="5"/>
        <v>0.125</v>
      </c>
    </row>
    <row r="374" spans="1:3" x14ac:dyDescent="0.25">
      <c r="A374" s="5">
        <v>1.1110946440615701</v>
      </c>
      <c r="B374" s="3">
        <v>87.625</v>
      </c>
      <c r="C374" s="4">
        <f t="shared" si="5"/>
        <v>0.125</v>
      </c>
    </row>
    <row r="375" spans="1:3" x14ac:dyDescent="0.25">
      <c r="A375" s="5">
        <v>1.1367160479663501</v>
      </c>
      <c r="B375" s="3">
        <v>87.75</v>
      </c>
      <c r="C375" s="4">
        <f t="shared" si="5"/>
        <v>0.125</v>
      </c>
    </row>
    <row r="376" spans="1:3" x14ac:dyDescent="0.25">
      <c r="A376" s="5">
        <v>1.1367160479663501</v>
      </c>
      <c r="B376" s="3">
        <v>87.875</v>
      </c>
      <c r="C376" s="4">
        <f t="shared" si="5"/>
        <v>0.125</v>
      </c>
    </row>
    <row r="377" spans="1:3" x14ac:dyDescent="0.25">
      <c r="A377" s="5">
        <v>1.1627982450732299</v>
      </c>
      <c r="B377" s="3">
        <v>88</v>
      </c>
      <c r="C377" s="4">
        <f t="shared" si="5"/>
        <v>0.125</v>
      </c>
    </row>
    <row r="378" spans="1:3" x14ac:dyDescent="0.25">
      <c r="A378" s="5">
        <v>1.1627982450732299</v>
      </c>
      <c r="B378" s="3">
        <v>88.125</v>
      </c>
      <c r="C378" s="4">
        <f t="shared" si="5"/>
        <v>0.125</v>
      </c>
    </row>
    <row r="379" spans="1:3" x14ac:dyDescent="0.25">
      <c r="A379" s="5">
        <v>1.19507033182001</v>
      </c>
      <c r="B379" s="3">
        <v>88.25</v>
      </c>
      <c r="C379" s="4">
        <f t="shared" si="5"/>
        <v>0.125</v>
      </c>
    </row>
    <row r="380" spans="1:3" x14ac:dyDescent="0.25">
      <c r="A380" s="5">
        <v>1.19507033182001</v>
      </c>
      <c r="B380" s="3">
        <v>88.375</v>
      </c>
      <c r="C380" s="4">
        <f t="shared" si="5"/>
        <v>0.125</v>
      </c>
    </row>
    <row r="381" spans="1:3" x14ac:dyDescent="0.25">
      <c r="A381" s="5">
        <v>1.2277572091564499</v>
      </c>
      <c r="B381" s="3">
        <v>88.5</v>
      </c>
      <c r="C381" s="4">
        <f t="shared" si="5"/>
        <v>0.125</v>
      </c>
    </row>
    <row r="382" spans="1:3" x14ac:dyDescent="0.25">
      <c r="A382" s="5">
        <v>1.2277572091564499</v>
      </c>
      <c r="B382" s="3">
        <v>88.625</v>
      </c>
      <c r="C382" s="4">
        <f t="shared" si="5"/>
        <v>0.125</v>
      </c>
    </row>
    <row r="383" spans="1:3" x14ac:dyDescent="0.25">
      <c r="A383" s="5">
        <v>1.25613510906716</v>
      </c>
      <c r="B383" s="3">
        <v>88.75</v>
      </c>
      <c r="C383" s="4">
        <f t="shared" si="5"/>
        <v>0.125</v>
      </c>
    </row>
    <row r="384" spans="1:3" x14ac:dyDescent="0.25">
      <c r="A384" s="5">
        <v>1.25613510906716</v>
      </c>
      <c r="B384" s="3">
        <v>88.875</v>
      </c>
      <c r="C384" s="4">
        <f t="shared" si="5"/>
        <v>0.125</v>
      </c>
    </row>
    <row r="385" spans="1:3" x14ac:dyDescent="0.25">
      <c r="A385" s="5">
        <v>1.2893245530390101</v>
      </c>
      <c r="B385" s="3">
        <v>89</v>
      </c>
      <c r="C385" s="4">
        <f t="shared" si="5"/>
        <v>0.125</v>
      </c>
    </row>
    <row r="386" spans="1:3" x14ac:dyDescent="0.25">
      <c r="A386" s="5">
        <v>1.2893245530390101</v>
      </c>
      <c r="B386" s="3">
        <v>89.125</v>
      </c>
      <c r="C386" s="4">
        <f t="shared" si="5"/>
        <v>0.125</v>
      </c>
    </row>
    <row r="387" spans="1:3" x14ac:dyDescent="0.25">
      <c r="A387" s="5">
        <v>1.32181555859497</v>
      </c>
      <c r="B387" s="3">
        <v>89.25</v>
      </c>
      <c r="C387" s="4">
        <f t="shared" si="5"/>
        <v>0.125</v>
      </c>
    </row>
    <row r="388" spans="1:3" x14ac:dyDescent="0.25">
      <c r="A388" s="5">
        <v>1.32181555859497</v>
      </c>
      <c r="B388" s="3">
        <v>89.375</v>
      </c>
      <c r="C388" s="4">
        <f t="shared" si="5"/>
        <v>0.125</v>
      </c>
    </row>
    <row r="389" spans="1:3" x14ac:dyDescent="0.25">
      <c r="A389" s="5">
        <v>1.3492832895936999</v>
      </c>
      <c r="B389" s="3">
        <v>89.5</v>
      </c>
      <c r="C389" s="4">
        <f t="shared" si="5"/>
        <v>0.125</v>
      </c>
    </row>
    <row r="390" spans="1:3" x14ac:dyDescent="0.25">
      <c r="A390" s="5">
        <v>1.3492832895936999</v>
      </c>
      <c r="B390" s="3">
        <v>89.625</v>
      </c>
      <c r="C390" s="4">
        <f t="shared" si="5"/>
        <v>0.125</v>
      </c>
    </row>
    <row r="391" spans="1:3" x14ac:dyDescent="0.25">
      <c r="A391" s="5">
        <v>1.4006157398520001</v>
      </c>
      <c r="B391" s="3">
        <v>89.75</v>
      </c>
      <c r="C391" s="4">
        <f t="shared" ref="C391:C438" si="6">B391-B390</f>
        <v>0.125</v>
      </c>
    </row>
    <row r="392" spans="1:3" x14ac:dyDescent="0.25">
      <c r="A392" s="5">
        <v>1.4006157398520001</v>
      </c>
      <c r="B392" s="3">
        <v>89.875</v>
      </c>
      <c r="C392" s="4">
        <f t="shared" si="6"/>
        <v>0.125</v>
      </c>
    </row>
    <row r="393" spans="1:3" x14ac:dyDescent="0.25">
      <c r="A393" s="5">
        <v>1.4299125064067399</v>
      </c>
      <c r="B393" s="3">
        <v>90</v>
      </c>
      <c r="C393" s="4">
        <f t="shared" si="6"/>
        <v>0.125</v>
      </c>
    </row>
    <row r="394" spans="1:3" x14ac:dyDescent="0.25">
      <c r="A394" s="5">
        <v>1.4299125064067399</v>
      </c>
      <c r="B394" s="3">
        <v>90.125</v>
      </c>
      <c r="C394" s="4">
        <f t="shared" si="6"/>
        <v>0.125</v>
      </c>
    </row>
    <row r="395" spans="1:3" x14ac:dyDescent="0.25">
      <c r="A395" s="5">
        <v>1.48108443056665</v>
      </c>
      <c r="B395" s="3">
        <v>90.25</v>
      </c>
      <c r="C395" s="4">
        <f t="shared" si="6"/>
        <v>0.125</v>
      </c>
    </row>
    <row r="396" spans="1:3" x14ac:dyDescent="0.25">
      <c r="A396" s="5">
        <v>1.48108443056665</v>
      </c>
      <c r="B396" s="3">
        <v>90.375</v>
      </c>
      <c r="C396" s="4">
        <f t="shared" si="6"/>
        <v>0.125</v>
      </c>
    </row>
    <row r="397" spans="1:3" x14ac:dyDescent="0.25">
      <c r="A397" s="5">
        <v>1.53882286930597</v>
      </c>
      <c r="B397" s="3">
        <v>90.5</v>
      </c>
      <c r="C397" s="4">
        <f t="shared" si="6"/>
        <v>0.125</v>
      </c>
    </row>
    <row r="398" spans="1:3" x14ac:dyDescent="0.25">
      <c r="A398" s="5">
        <v>1.53882286930597</v>
      </c>
      <c r="B398" s="3">
        <v>90.625</v>
      </c>
      <c r="C398" s="4">
        <f t="shared" si="6"/>
        <v>0.125</v>
      </c>
    </row>
    <row r="399" spans="1:3" x14ac:dyDescent="0.25">
      <c r="A399" s="5">
        <v>1.5729781659445501</v>
      </c>
      <c r="B399" s="3">
        <v>90.75</v>
      </c>
      <c r="C399" s="4">
        <f t="shared" si="6"/>
        <v>0.125</v>
      </c>
    </row>
    <row r="400" spans="1:3" x14ac:dyDescent="0.25">
      <c r="A400" s="5">
        <v>1.5729781659445501</v>
      </c>
      <c r="B400" s="3">
        <v>90.875</v>
      </c>
      <c r="C400" s="4">
        <f t="shared" si="6"/>
        <v>0.125</v>
      </c>
    </row>
    <row r="401" spans="1:3" x14ac:dyDescent="0.25">
      <c r="A401" s="5">
        <v>1.6150784861663201</v>
      </c>
      <c r="B401" s="3">
        <v>91</v>
      </c>
      <c r="C401" s="4">
        <f t="shared" si="6"/>
        <v>0.125</v>
      </c>
    </row>
    <row r="402" spans="1:3" x14ac:dyDescent="0.25">
      <c r="A402" s="5">
        <v>1.6150784861663201</v>
      </c>
      <c r="B402" s="3">
        <v>91.125</v>
      </c>
      <c r="C402" s="4">
        <f t="shared" si="6"/>
        <v>0.125</v>
      </c>
    </row>
    <row r="403" spans="1:3" x14ac:dyDescent="0.25">
      <c r="A403" s="5">
        <v>1.6340474830112499</v>
      </c>
      <c r="B403" s="3">
        <v>91.25</v>
      </c>
      <c r="C403" s="4">
        <f t="shared" si="6"/>
        <v>0.125</v>
      </c>
    </row>
    <row r="404" spans="1:3" x14ac:dyDescent="0.25">
      <c r="A404" s="5">
        <v>1.6340474830112499</v>
      </c>
      <c r="B404" s="3">
        <v>91.375</v>
      </c>
      <c r="C404" s="4">
        <f t="shared" si="6"/>
        <v>0.125</v>
      </c>
    </row>
    <row r="405" spans="1:3" x14ac:dyDescent="0.25">
      <c r="A405" s="5">
        <v>1.66711293944711</v>
      </c>
      <c r="B405" s="3">
        <v>91.5</v>
      </c>
      <c r="C405" s="4">
        <f t="shared" si="6"/>
        <v>0.125</v>
      </c>
    </row>
    <row r="406" spans="1:3" x14ac:dyDescent="0.25">
      <c r="A406" s="5">
        <v>1.66711293944711</v>
      </c>
      <c r="B406" s="3">
        <v>91.625</v>
      </c>
      <c r="C406" s="4">
        <f t="shared" si="6"/>
        <v>0.125</v>
      </c>
    </row>
    <row r="407" spans="1:3" x14ac:dyDescent="0.25">
      <c r="A407" s="5">
        <v>1.7068433688465301</v>
      </c>
      <c r="B407" s="3">
        <v>91.75</v>
      </c>
      <c r="C407" s="4">
        <f t="shared" si="6"/>
        <v>0.125</v>
      </c>
    </row>
    <row r="408" spans="1:3" x14ac:dyDescent="0.25">
      <c r="A408" s="5">
        <v>1.7068433688465301</v>
      </c>
      <c r="B408" s="3">
        <v>91.875</v>
      </c>
      <c r="C408" s="4">
        <f t="shared" si="6"/>
        <v>0.125</v>
      </c>
    </row>
    <row r="409" spans="1:3" x14ac:dyDescent="0.25">
      <c r="A409" s="5">
        <v>1.7535386217611699</v>
      </c>
      <c r="B409" s="3">
        <v>92</v>
      </c>
      <c r="C409" s="4">
        <f t="shared" si="6"/>
        <v>0.125</v>
      </c>
    </row>
    <row r="410" spans="1:3" x14ac:dyDescent="0.25">
      <c r="A410" s="5">
        <v>1.7535386217611699</v>
      </c>
      <c r="B410" s="3">
        <v>92.125</v>
      </c>
      <c r="C410" s="4">
        <f t="shared" si="6"/>
        <v>0.125</v>
      </c>
    </row>
    <row r="411" spans="1:3" x14ac:dyDescent="0.25">
      <c r="A411" s="5">
        <v>1.7910816681257899</v>
      </c>
      <c r="B411" s="3">
        <v>92.25</v>
      </c>
      <c r="C411" s="4">
        <f t="shared" si="6"/>
        <v>0.125</v>
      </c>
    </row>
    <row r="412" spans="1:3" x14ac:dyDescent="0.25">
      <c r="A412" s="5">
        <v>1.7910816681257899</v>
      </c>
      <c r="B412" s="3">
        <v>92.375</v>
      </c>
      <c r="C412" s="4">
        <f t="shared" si="6"/>
        <v>0.125</v>
      </c>
    </row>
    <row r="413" spans="1:3" x14ac:dyDescent="0.25">
      <c r="A413" s="5">
        <v>1.8327322915267801</v>
      </c>
      <c r="B413" s="3">
        <v>92.5</v>
      </c>
      <c r="C413" s="4">
        <f t="shared" si="6"/>
        <v>0.125</v>
      </c>
    </row>
    <row r="414" spans="1:3" x14ac:dyDescent="0.25">
      <c r="A414" s="5">
        <v>1.8327322915267801</v>
      </c>
      <c r="B414" s="3">
        <v>92.625</v>
      </c>
      <c r="C414" s="4">
        <f t="shared" si="6"/>
        <v>0.125</v>
      </c>
    </row>
    <row r="415" spans="1:3" x14ac:dyDescent="0.25">
      <c r="A415" s="5">
        <v>1.8971256221416599</v>
      </c>
      <c r="B415" s="3">
        <v>92.75</v>
      </c>
      <c r="C415" s="4">
        <f t="shared" si="6"/>
        <v>0.125</v>
      </c>
    </row>
    <row r="416" spans="1:3" x14ac:dyDescent="0.25">
      <c r="A416" s="5">
        <v>1.8971256221416599</v>
      </c>
      <c r="B416" s="3">
        <v>92.875</v>
      </c>
      <c r="C416" s="4">
        <f t="shared" si="6"/>
        <v>0.125</v>
      </c>
    </row>
    <row r="417" spans="1:3" x14ac:dyDescent="0.25">
      <c r="A417" s="5">
        <v>1.9291758590920201</v>
      </c>
      <c r="B417" s="3">
        <v>93</v>
      </c>
      <c r="C417" s="4">
        <f t="shared" si="6"/>
        <v>0.125</v>
      </c>
    </row>
    <row r="418" spans="1:3" x14ac:dyDescent="0.25">
      <c r="A418" s="5">
        <v>1.98389756458991</v>
      </c>
      <c r="B418" s="3">
        <v>93.25</v>
      </c>
      <c r="C418" s="4">
        <f t="shared" si="6"/>
        <v>0.25</v>
      </c>
    </row>
    <row r="419" spans="1:3" x14ac:dyDescent="0.25">
      <c r="A419" s="5">
        <v>2.0610542457277599</v>
      </c>
      <c r="B419" s="3">
        <v>93.5</v>
      </c>
      <c r="C419" s="4">
        <f t="shared" si="6"/>
        <v>0.25</v>
      </c>
    </row>
    <row r="420" spans="1:3" x14ac:dyDescent="0.25">
      <c r="A420" s="5">
        <v>2.1069636860380001</v>
      </c>
      <c r="B420" s="3">
        <v>93.75</v>
      </c>
      <c r="C420" s="4">
        <f t="shared" si="6"/>
        <v>0.25</v>
      </c>
    </row>
    <row r="421" spans="1:3" x14ac:dyDescent="0.25">
      <c r="A421" s="5">
        <v>2.1459681621583901</v>
      </c>
      <c r="B421" s="3">
        <v>94</v>
      </c>
      <c r="C421" s="4">
        <f t="shared" si="6"/>
        <v>0.25</v>
      </c>
    </row>
    <row r="422" spans="1:3" x14ac:dyDescent="0.25">
      <c r="A422" s="5">
        <v>2.1703983631872901</v>
      </c>
      <c r="B422" s="3">
        <v>94.25</v>
      </c>
      <c r="C422" s="4">
        <f t="shared" si="6"/>
        <v>0.25</v>
      </c>
    </row>
    <row r="423" spans="1:3" x14ac:dyDescent="0.25">
      <c r="A423" s="5">
        <v>2.2683323958896899</v>
      </c>
      <c r="B423" s="3">
        <v>94.5</v>
      </c>
      <c r="C423" s="4">
        <f t="shared" si="6"/>
        <v>0.25</v>
      </c>
    </row>
    <row r="424" spans="1:3" x14ac:dyDescent="0.25">
      <c r="A424" s="5">
        <v>2.3255905045412901</v>
      </c>
      <c r="B424" s="3">
        <v>94.75</v>
      </c>
      <c r="C424" s="4">
        <f t="shared" si="6"/>
        <v>0.25</v>
      </c>
    </row>
    <row r="425" spans="1:3" x14ac:dyDescent="0.25">
      <c r="A425" s="5">
        <v>2.3922146520801499</v>
      </c>
      <c r="B425" s="3">
        <v>95</v>
      </c>
      <c r="C425" s="4">
        <f t="shared" si="6"/>
        <v>0.25</v>
      </c>
    </row>
    <row r="426" spans="1:3" x14ac:dyDescent="0.25">
      <c r="A426" s="5">
        <v>2.4585811534469499</v>
      </c>
      <c r="B426" s="3">
        <v>95.25</v>
      </c>
      <c r="C426" s="4">
        <f t="shared" si="6"/>
        <v>0.25</v>
      </c>
    </row>
    <row r="427" spans="1:3" x14ac:dyDescent="0.25">
      <c r="A427" s="5">
        <v>2.4722198606314101</v>
      </c>
      <c r="B427" s="3">
        <v>95.5</v>
      </c>
      <c r="C427" s="4">
        <f t="shared" si="6"/>
        <v>0.25</v>
      </c>
    </row>
    <row r="428" spans="1:3" x14ac:dyDescent="0.25">
      <c r="A428" s="5">
        <v>2.50945356961586</v>
      </c>
      <c r="B428" s="3">
        <v>95.75</v>
      </c>
      <c r="C428" s="4">
        <f t="shared" si="6"/>
        <v>0.25</v>
      </c>
    </row>
    <row r="429" spans="1:3" x14ac:dyDescent="0.25">
      <c r="A429" s="5">
        <v>2.5413672994962702</v>
      </c>
      <c r="B429" s="3">
        <v>96</v>
      </c>
      <c r="C429" s="4">
        <f t="shared" si="6"/>
        <v>0.25</v>
      </c>
    </row>
    <row r="430" spans="1:3" x14ac:dyDescent="0.25">
      <c r="A430" s="5">
        <v>2.6945597086416901</v>
      </c>
      <c r="B430" s="3">
        <v>96.25</v>
      </c>
      <c r="C430" s="4">
        <f t="shared" si="6"/>
        <v>0.25</v>
      </c>
    </row>
    <row r="431" spans="1:3" x14ac:dyDescent="0.25">
      <c r="A431" s="5">
        <v>2.7997396369912599</v>
      </c>
      <c r="B431" s="3">
        <v>96.5</v>
      </c>
      <c r="C431" s="4">
        <f t="shared" si="6"/>
        <v>0.25</v>
      </c>
    </row>
    <row r="432" spans="1:3" x14ac:dyDescent="0.25">
      <c r="A432" s="5">
        <v>2.7997396369912599</v>
      </c>
      <c r="B432" s="3">
        <v>96.75</v>
      </c>
      <c r="C432" s="4">
        <f t="shared" si="6"/>
        <v>0.25</v>
      </c>
    </row>
    <row r="433" spans="1:3" x14ac:dyDescent="0.25">
      <c r="A433" s="5">
        <v>2.7997396369912599</v>
      </c>
      <c r="B433" s="3">
        <v>97</v>
      </c>
      <c r="C433" s="4">
        <f t="shared" si="6"/>
        <v>0.25</v>
      </c>
    </row>
    <row r="434" spans="1:3" x14ac:dyDescent="0.25">
      <c r="A434" s="5">
        <v>2.7997396369912599</v>
      </c>
      <c r="B434" s="3">
        <v>97.25</v>
      </c>
      <c r="C434" s="4">
        <f t="shared" si="6"/>
        <v>0.25</v>
      </c>
    </row>
    <row r="435" spans="1:3" x14ac:dyDescent="0.25">
      <c r="A435" s="5">
        <v>2.7997396369912599</v>
      </c>
      <c r="B435" s="3">
        <v>97.5</v>
      </c>
      <c r="C435" s="4">
        <f t="shared" si="6"/>
        <v>0.25</v>
      </c>
    </row>
    <row r="436" spans="1:3" x14ac:dyDescent="0.25">
      <c r="A436" s="5">
        <v>2.7997396369912599</v>
      </c>
      <c r="B436" s="3">
        <v>97.75</v>
      </c>
      <c r="C436" s="4">
        <f t="shared" si="6"/>
        <v>0.25</v>
      </c>
    </row>
    <row r="437" spans="1:3" x14ac:dyDescent="0.25">
      <c r="A437" s="5">
        <v>2.7997396369912599</v>
      </c>
      <c r="B437" s="3">
        <v>98</v>
      </c>
      <c r="C437" s="4">
        <f t="shared" si="6"/>
        <v>0.25</v>
      </c>
    </row>
    <row r="438" spans="1:3" x14ac:dyDescent="0.25">
      <c r="A438" s="7">
        <v>2.7997396369912599</v>
      </c>
      <c r="B438" s="9">
        <v>98.25</v>
      </c>
      <c r="C438" s="10">
        <f t="shared" si="6"/>
        <v>0.25</v>
      </c>
    </row>
  </sheetData>
  <mergeCells count="1">
    <mergeCell ref="A2:C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workbookViewId="0"/>
  </sheetViews>
  <sheetFormatPr defaultRowHeight="15" x14ac:dyDescent="0.25"/>
  <cols>
    <col min="1" max="1" width="9.140625" style="1"/>
  </cols>
  <sheetData>
    <row r="1" spans="1:24" x14ac:dyDescent="0.25">
      <c r="A1" s="26" t="s">
        <v>28</v>
      </c>
      <c r="B1" s="26" t="s">
        <v>19</v>
      </c>
      <c r="C1" s="26" t="s">
        <v>84</v>
      </c>
      <c r="D1" s="26" t="s">
        <v>23</v>
      </c>
      <c r="E1" s="26" t="s">
        <v>27</v>
      </c>
      <c r="F1" s="26" t="s">
        <v>21</v>
      </c>
      <c r="G1" s="26" t="s">
        <v>24</v>
      </c>
      <c r="H1" s="26" t="s">
        <v>7</v>
      </c>
      <c r="I1" s="26" t="s">
        <v>6</v>
      </c>
      <c r="J1" s="26" t="s">
        <v>20</v>
      </c>
      <c r="K1" s="26" t="s">
        <v>5</v>
      </c>
      <c r="L1" s="26" t="s">
        <v>172</v>
      </c>
      <c r="M1" s="26" t="s">
        <v>161</v>
      </c>
      <c r="N1" s="26" t="s">
        <v>162</v>
      </c>
      <c r="O1" s="26" t="s">
        <v>163</v>
      </c>
      <c r="P1" s="26" t="s">
        <v>164</v>
      </c>
      <c r="Q1" s="26" t="s">
        <v>165</v>
      </c>
      <c r="R1" s="26" t="s">
        <v>166</v>
      </c>
      <c r="S1" s="26" t="s">
        <v>167</v>
      </c>
      <c r="T1" s="26" t="s">
        <v>168</v>
      </c>
      <c r="U1" s="26" t="s">
        <v>169</v>
      </c>
      <c r="V1" s="26" t="s">
        <v>170</v>
      </c>
      <c r="W1" s="26" t="s">
        <v>171</v>
      </c>
      <c r="X1" s="26" t="s">
        <v>176</v>
      </c>
    </row>
    <row r="2" spans="1:24" x14ac:dyDescent="0.25">
      <c r="A2" s="1">
        <v>1</v>
      </c>
      <c r="B2" s="1">
        <v>66</v>
      </c>
      <c r="C2" s="1">
        <v>0</v>
      </c>
      <c r="D2" s="1">
        <v>43</v>
      </c>
      <c r="E2" s="1" t="s">
        <v>26</v>
      </c>
      <c r="F2" s="1">
        <v>36</v>
      </c>
      <c r="G2" s="1">
        <v>0</v>
      </c>
      <c r="H2" s="1">
        <v>0</v>
      </c>
      <c r="I2" s="1">
        <v>0</v>
      </c>
      <c r="J2" s="1">
        <v>23</v>
      </c>
      <c r="K2" s="1">
        <v>3</v>
      </c>
      <c r="L2" s="1">
        <v>0</v>
      </c>
      <c r="M2" s="1">
        <v>0</v>
      </c>
      <c r="N2" s="1">
        <v>0</v>
      </c>
      <c r="O2" s="1">
        <v>0</v>
      </c>
      <c r="P2" s="1">
        <v>0</v>
      </c>
      <c r="Q2" s="1">
        <v>0</v>
      </c>
      <c r="R2" s="1">
        <v>0</v>
      </c>
      <c r="S2" s="1">
        <v>1</v>
      </c>
      <c r="T2" s="1">
        <v>0</v>
      </c>
      <c r="U2" s="1">
        <v>0</v>
      </c>
      <c r="V2" s="1">
        <v>0</v>
      </c>
      <c r="W2" s="1">
        <v>0</v>
      </c>
      <c r="X2" s="1">
        <v>2019</v>
      </c>
    </row>
    <row r="3" spans="1:24" x14ac:dyDescent="0.25">
      <c r="A3" s="1">
        <v>2</v>
      </c>
      <c r="B3" s="1">
        <v>58</v>
      </c>
      <c r="C3" s="1">
        <v>1</v>
      </c>
      <c r="D3" s="1">
        <v>37</v>
      </c>
      <c r="E3" s="1" t="s">
        <v>26</v>
      </c>
      <c r="F3" s="1">
        <v>36</v>
      </c>
      <c r="G3" s="1">
        <v>1</v>
      </c>
      <c r="H3" s="1">
        <v>1</v>
      </c>
      <c r="I3" s="1">
        <v>2</v>
      </c>
      <c r="J3" s="1">
        <v>28</v>
      </c>
      <c r="K3" s="1">
        <v>5</v>
      </c>
      <c r="L3" s="1">
        <v>0</v>
      </c>
      <c r="M3" s="1">
        <v>0</v>
      </c>
      <c r="N3" s="1">
        <v>0</v>
      </c>
      <c r="O3" s="1">
        <v>0</v>
      </c>
      <c r="P3" s="1">
        <v>0</v>
      </c>
      <c r="Q3" s="1">
        <v>0</v>
      </c>
      <c r="R3" s="1">
        <v>0</v>
      </c>
      <c r="S3" s="1">
        <v>0</v>
      </c>
      <c r="T3" s="1">
        <v>1</v>
      </c>
      <c r="U3" s="1">
        <v>0</v>
      </c>
      <c r="V3" s="1">
        <v>0</v>
      </c>
      <c r="W3" s="1">
        <v>1</v>
      </c>
      <c r="X3" s="1">
        <v>2019</v>
      </c>
    </row>
    <row r="4" spans="1:24" x14ac:dyDescent="0.25">
      <c r="A4" s="1">
        <v>3</v>
      </c>
      <c r="B4" s="1">
        <v>75</v>
      </c>
      <c r="C4" s="1">
        <v>0</v>
      </c>
      <c r="D4" s="1">
        <v>45</v>
      </c>
      <c r="E4" s="1">
        <v>9</v>
      </c>
      <c r="F4" s="1">
        <v>40</v>
      </c>
      <c r="G4" s="1">
        <v>2</v>
      </c>
      <c r="H4" s="1">
        <v>1</v>
      </c>
      <c r="I4" s="1">
        <v>0</v>
      </c>
      <c r="J4" s="1">
        <v>26</v>
      </c>
      <c r="K4" s="1">
        <v>4</v>
      </c>
      <c r="L4" s="1">
        <v>0</v>
      </c>
      <c r="M4" s="1">
        <v>1</v>
      </c>
      <c r="N4" s="1">
        <v>0</v>
      </c>
      <c r="O4" s="1">
        <v>0</v>
      </c>
      <c r="P4" s="1">
        <v>0</v>
      </c>
      <c r="Q4" s="1">
        <v>0</v>
      </c>
      <c r="R4" s="1">
        <v>0</v>
      </c>
      <c r="S4" s="1">
        <v>0</v>
      </c>
      <c r="T4" s="1">
        <v>0</v>
      </c>
      <c r="U4" s="1">
        <v>0</v>
      </c>
      <c r="V4" s="1">
        <v>0</v>
      </c>
      <c r="W4" s="1">
        <v>0</v>
      </c>
      <c r="X4" s="1">
        <v>2019</v>
      </c>
    </row>
    <row r="5" spans="1:24" x14ac:dyDescent="0.25">
      <c r="A5" s="1">
        <v>4</v>
      </c>
      <c r="B5" s="1">
        <v>72</v>
      </c>
      <c r="C5" s="1">
        <v>1</v>
      </c>
      <c r="D5" s="1">
        <v>42</v>
      </c>
      <c r="E5" s="1">
        <v>6</v>
      </c>
      <c r="F5" s="1">
        <v>24</v>
      </c>
      <c r="G5" s="1">
        <v>2</v>
      </c>
      <c r="H5" s="1">
        <v>0</v>
      </c>
      <c r="I5" s="1">
        <v>2</v>
      </c>
      <c r="J5" s="1">
        <v>27</v>
      </c>
      <c r="K5" s="1">
        <v>5</v>
      </c>
      <c r="L5" s="1">
        <v>0</v>
      </c>
      <c r="M5" s="1">
        <v>0</v>
      </c>
      <c r="N5" s="1">
        <v>0</v>
      </c>
      <c r="O5" s="1">
        <v>0</v>
      </c>
      <c r="P5" s="1">
        <v>0</v>
      </c>
      <c r="Q5" s="1">
        <v>0</v>
      </c>
      <c r="R5" s="1">
        <v>0</v>
      </c>
      <c r="S5" s="1">
        <v>0</v>
      </c>
      <c r="T5" s="1">
        <v>0</v>
      </c>
      <c r="U5" s="1">
        <v>0</v>
      </c>
      <c r="V5" s="1">
        <v>0</v>
      </c>
      <c r="W5" s="1">
        <v>0</v>
      </c>
      <c r="X5" s="1">
        <v>2019</v>
      </c>
    </row>
    <row r="6" spans="1:24" x14ac:dyDescent="0.25">
      <c r="A6" s="1">
        <v>5</v>
      </c>
      <c r="B6" s="1">
        <v>56</v>
      </c>
      <c r="C6" s="1">
        <v>0</v>
      </c>
      <c r="D6" s="1">
        <v>29</v>
      </c>
      <c r="E6" s="1">
        <v>6</v>
      </c>
      <c r="F6" s="1">
        <v>40</v>
      </c>
      <c r="G6" s="1">
        <v>3</v>
      </c>
      <c r="H6" s="1">
        <v>1</v>
      </c>
      <c r="I6" s="1">
        <v>0</v>
      </c>
      <c r="J6" s="1">
        <v>24</v>
      </c>
      <c r="K6" s="1">
        <v>5</v>
      </c>
      <c r="L6" s="1">
        <v>0</v>
      </c>
      <c r="M6" s="1">
        <v>1</v>
      </c>
      <c r="N6" s="1">
        <v>0</v>
      </c>
      <c r="O6" s="1">
        <v>0</v>
      </c>
      <c r="P6" s="1">
        <v>1</v>
      </c>
      <c r="Q6" s="1">
        <v>0</v>
      </c>
      <c r="R6" s="1">
        <v>0</v>
      </c>
      <c r="S6" s="1">
        <v>0</v>
      </c>
      <c r="T6" s="1">
        <v>1</v>
      </c>
      <c r="U6" s="1">
        <v>0</v>
      </c>
      <c r="V6" s="1">
        <v>0</v>
      </c>
      <c r="W6" s="1">
        <v>0</v>
      </c>
      <c r="X6" s="1">
        <v>2019</v>
      </c>
    </row>
    <row r="7" spans="1:24" x14ac:dyDescent="0.25">
      <c r="A7" s="1">
        <v>6</v>
      </c>
      <c r="B7" s="1">
        <v>66</v>
      </c>
      <c r="C7" s="1">
        <v>0</v>
      </c>
      <c r="D7" s="1">
        <v>43</v>
      </c>
      <c r="E7" s="1" t="s">
        <v>26</v>
      </c>
      <c r="F7" s="1">
        <v>36</v>
      </c>
      <c r="G7" s="1">
        <v>0</v>
      </c>
      <c r="H7" s="1">
        <v>0</v>
      </c>
      <c r="I7" s="1">
        <v>0</v>
      </c>
      <c r="J7" s="1">
        <v>23</v>
      </c>
      <c r="K7" s="1">
        <v>3</v>
      </c>
    </row>
    <row r="8" spans="1:24" x14ac:dyDescent="0.25">
      <c r="A8" s="1">
        <v>7</v>
      </c>
      <c r="B8" s="1">
        <v>58</v>
      </c>
      <c r="C8" s="1">
        <v>1</v>
      </c>
      <c r="D8" s="1">
        <v>37</v>
      </c>
      <c r="E8" s="1" t="s">
        <v>26</v>
      </c>
      <c r="F8" s="1">
        <v>36</v>
      </c>
      <c r="G8" s="1">
        <v>1</v>
      </c>
      <c r="H8" s="1">
        <v>1</v>
      </c>
      <c r="I8" s="1">
        <v>2</v>
      </c>
      <c r="J8" s="1">
        <v>28</v>
      </c>
      <c r="K8" s="1">
        <v>5</v>
      </c>
    </row>
    <row r="9" spans="1:24" x14ac:dyDescent="0.25">
      <c r="A9" s="1">
        <v>8</v>
      </c>
      <c r="B9" s="1">
        <v>75</v>
      </c>
      <c r="C9" s="1">
        <v>0</v>
      </c>
      <c r="D9" s="1">
        <v>45</v>
      </c>
      <c r="E9" s="1">
        <v>9</v>
      </c>
      <c r="F9" s="1">
        <v>40</v>
      </c>
      <c r="G9" s="1">
        <v>2</v>
      </c>
      <c r="H9" s="1">
        <v>1</v>
      </c>
      <c r="I9" s="1">
        <v>0</v>
      </c>
      <c r="J9" s="1">
        <v>26</v>
      </c>
      <c r="K9" s="1">
        <v>4</v>
      </c>
    </row>
    <row r="10" spans="1:24" x14ac:dyDescent="0.25">
      <c r="A10" s="1">
        <v>9</v>
      </c>
      <c r="B10" s="1">
        <v>72</v>
      </c>
      <c r="C10" s="1">
        <v>1</v>
      </c>
      <c r="D10" s="1">
        <v>42</v>
      </c>
      <c r="E10" s="1">
        <v>6</v>
      </c>
      <c r="F10" s="1">
        <v>24</v>
      </c>
      <c r="G10" s="1">
        <v>2</v>
      </c>
      <c r="H10" s="1">
        <v>0</v>
      </c>
      <c r="I10" s="1">
        <v>2</v>
      </c>
      <c r="J10" s="1">
        <v>27</v>
      </c>
      <c r="K10" s="1">
        <v>5</v>
      </c>
    </row>
    <row r="11" spans="1:24" x14ac:dyDescent="0.25">
      <c r="A11" s="1">
        <v>10</v>
      </c>
      <c r="B11" s="1">
        <v>56</v>
      </c>
      <c r="C11" s="1">
        <v>0</v>
      </c>
      <c r="D11" s="1">
        <v>29</v>
      </c>
      <c r="E11" s="1">
        <v>6</v>
      </c>
      <c r="F11" s="1">
        <v>40</v>
      </c>
      <c r="G11" s="1">
        <v>3</v>
      </c>
      <c r="H11" s="1">
        <v>1</v>
      </c>
      <c r="I11" s="1">
        <v>0</v>
      </c>
      <c r="J11" s="1">
        <v>24</v>
      </c>
      <c r="K11" s="1">
        <v>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
  <sheetViews>
    <sheetView zoomScaleNormal="100" workbookViewId="0"/>
  </sheetViews>
  <sheetFormatPr defaultRowHeight="15" x14ac:dyDescent="0.25"/>
  <cols>
    <col min="1" max="1" width="9.140625" style="1"/>
    <col min="12" max="24" width="9.140625" style="1"/>
    <col min="27" max="29" width="13.7109375" customWidth="1"/>
    <col min="30" max="31" width="14.7109375" customWidth="1"/>
    <col min="32" max="32" width="14.7109375" style="1" customWidth="1"/>
    <col min="33" max="38" width="14.7109375" customWidth="1"/>
    <col min="39" max="43" width="10.7109375" style="1" customWidth="1"/>
    <col min="44" max="44" width="9.140625" style="1" customWidth="1"/>
    <col min="45" max="48" width="14.7109375" style="1" customWidth="1"/>
  </cols>
  <sheetData>
    <row r="1" spans="1:48" x14ac:dyDescent="0.25">
      <c r="A1" s="26" t="s">
        <v>28</v>
      </c>
      <c r="B1" s="26" t="s">
        <v>19</v>
      </c>
      <c r="C1" s="26" t="s">
        <v>84</v>
      </c>
      <c r="D1" s="26" t="s">
        <v>23</v>
      </c>
      <c r="E1" s="26" t="s">
        <v>27</v>
      </c>
      <c r="F1" s="26" t="s">
        <v>21</v>
      </c>
      <c r="G1" s="26" t="s">
        <v>24</v>
      </c>
      <c r="H1" s="26" t="s">
        <v>7</v>
      </c>
      <c r="I1" s="26" t="s">
        <v>6</v>
      </c>
      <c r="J1" s="26" t="s">
        <v>20</v>
      </c>
      <c r="K1" s="26" t="s">
        <v>5</v>
      </c>
      <c r="L1" s="26" t="s">
        <v>172</v>
      </c>
      <c r="M1" s="26" t="s">
        <v>161</v>
      </c>
      <c r="N1" s="26" t="s">
        <v>162</v>
      </c>
      <c r="O1" s="26" t="s">
        <v>163</v>
      </c>
      <c r="P1" s="26" t="s">
        <v>164</v>
      </c>
      <c r="Q1" s="26" t="s">
        <v>165</v>
      </c>
      <c r="R1" s="26" t="s">
        <v>166</v>
      </c>
      <c r="S1" s="26" t="s">
        <v>167</v>
      </c>
      <c r="T1" s="26" t="s">
        <v>168</v>
      </c>
      <c r="U1" s="26" t="s">
        <v>169</v>
      </c>
      <c r="V1" s="26" t="s">
        <v>170</v>
      </c>
      <c r="W1" s="26" t="s">
        <v>171</v>
      </c>
      <c r="X1" s="26" t="s">
        <v>176</v>
      </c>
      <c r="Y1" s="26" t="s">
        <v>22</v>
      </c>
      <c r="Z1" s="26" t="s">
        <v>25</v>
      </c>
      <c r="AA1" s="26" t="s">
        <v>40</v>
      </c>
      <c r="AB1" s="26" t="s">
        <v>41</v>
      </c>
      <c r="AC1" s="26" t="s">
        <v>42</v>
      </c>
      <c r="AD1" s="26" t="s">
        <v>43</v>
      </c>
      <c r="AE1" s="26" t="s">
        <v>44</v>
      </c>
      <c r="AF1" s="26" t="s">
        <v>45</v>
      </c>
      <c r="AG1" s="26" t="s">
        <v>46</v>
      </c>
      <c r="AH1" s="26" t="s">
        <v>55</v>
      </c>
      <c r="AI1" s="26" t="s">
        <v>56</v>
      </c>
      <c r="AJ1" s="26" t="s">
        <v>57</v>
      </c>
      <c r="AK1" s="26" t="s">
        <v>58</v>
      </c>
      <c r="AL1" s="26" t="s">
        <v>59</v>
      </c>
      <c r="AM1" s="26" t="s">
        <v>177</v>
      </c>
      <c r="AN1" s="26" t="s">
        <v>178</v>
      </c>
      <c r="AO1" s="26" t="s">
        <v>179</v>
      </c>
      <c r="AP1" s="26" t="s">
        <v>180</v>
      </c>
      <c r="AQ1" s="26" t="s">
        <v>181</v>
      </c>
      <c r="AR1" s="26" t="s">
        <v>191</v>
      </c>
      <c r="AS1" s="26" t="s">
        <v>189</v>
      </c>
      <c r="AT1" s="26" t="s">
        <v>182</v>
      </c>
      <c r="AU1" s="26" t="s">
        <v>184</v>
      </c>
      <c r="AV1" s="26" t="s">
        <v>183</v>
      </c>
    </row>
    <row r="2" spans="1:48" x14ac:dyDescent="0.25">
      <c r="A2" s="1">
        <v>1</v>
      </c>
      <c r="B2" s="1">
        <v>66</v>
      </c>
      <c r="C2" s="1">
        <v>0</v>
      </c>
      <c r="D2" s="1">
        <v>43</v>
      </c>
      <c r="E2" s="1" t="s">
        <v>26</v>
      </c>
      <c r="F2" s="1">
        <v>36</v>
      </c>
      <c r="G2" s="1">
        <v>0</v>
      </c>
      <c r="H2" s="1">
        <v>0</v>
      </c>
      <c r="I2" s="1">
        <v>0</v>
      </c>
      <c r="J2" s="1">
        <v>23</v>
      </c>
      <c r="K2" s="1">
        <v>3</v>
      </c>
      <c r="L2" s="1">
        <v>0</v>
      </c>
      <c r="M2" s="1">
        <v>0</v>
      </c>
      <c r="N2" s="1">
        <v>0</v>
      </c>
      <c r="O2" s="1">
        <v>0</v>
      </c>
      <c r="P2" s="1">
        <v>0</v>
      </c>
      <c r="Q2" s="1">
        <v>0</v>
      </c>
      <c r="R2" s="1">
        <v>0</v>
      </c>
      <c r="S2" s="1">
        <v>1</v>
      </c>
      <c r="T2" s="1">
        <v>0</v>
      </c>
      <c r="U2" s="1">
        <v>0</v>
      </c>
      <c r="V2" s="1">
        <v>0</v>
      </c>
      <c r="W2" s="1">
        <v>0</v>
      </c>
      <c r="X2" s="1">
        <v>2019</v>
      </c>
      <c r="Y2" s="1">
        <f t="shared" ref="Y2:Y11" si="0">IF(E2="NA",0,E2)</f>
        <v>0</v>
      </c>
      <c r="Z2" s="1">
        <f t="shared" ref="Z2:Z11" si="1">D2*F2/20</f>
        <v>77.400000000000006</v>
      </c>
      <c r="AA2">
        <f>IF(IF(calculator!$B2&lt;&gt;"NA",1,0)*IF(OR(calculator!C2=0,calculator!C2=1),1,0)*IF(calculator!$D2&lt;&gt;"NA",1,0)*IF(calculator!$Y2&lt;&gt;"NA",1,0)*IF(calculator!$F2&lt;&gt;"NA",1,0)*IF(OR(calculator!G2=0,calculator!G2=1,calculator!G2=2,calculator!G2=3),1,0)*IF(OR(calculator!H2=0,calculator!H2=1),1,0)*IF(calculator!$I2&lt;&gt;"NA",1,0)*IF(calculator!$J2&lt;&gt;"NA",1,0)*IF(calculator!$K2&lt;&gt;"NA",1,0)*IF(calculator!B2&lt;&gt;"",1,0)*IF(calculator!C2&lt;&gt;"",1,0)*IF(calculator!D2&lt;&gt;"",1,0)*IF(calculator!Y2&lt;&gt;"",1,0)*IF(calculator!F2&lt;&gt;"",1,0)*IF(calculator!G2&lt;&gt;"",1,0)*IF(calculator!H2&lt;&gt;"",1,0)*IF(calculator!I2&lt;&gt;"",1,0)*IF(calculator!J2&lt;&gt;"",1,0)*IF(calculator!K2&lt;&gt;"",1,0)=1,EXP(calculator!C2*model_coef!$B$4+(IF(calculator!G2=1,1,0))*model_coef!$B$5+(IF(calculator!G2=2,1,0))*model_coef!$B$6+(IF(calculator!G2=3,1,0))*model_coef!$B$7+calculator!K2*model_coef!$B$8+calculator!I2*model_coef!$B$9+calculator!H2*model_coef!$B$10+(IF(calculator!J2&lt;=18.5,1,0))*model_coef!$B$11+(IF(calculator!F2&gt;20,1,0))*model_coef!$B$12+(IF(calculator!Z2&gt;=30,1,0)*IF(calculator!Z2&lt;40,1,0))*model_coef!$B$13+(IF(calculator!Z2&gt;=40,1,0)*IF(calculator!Z2&lt;50,1,0))*model_coef!$B$14+(IF(calculator!Z2&gt;=50,1,0))*model_coef!$B$15+LN(calculator!B2)*model_coef!$B$16+LN(calculator!J2)*model_coef!$B$17+LN(IF(calculator!E2="NA",0,calculator!E2)+1)*model_coef!$B$18+LN(calculator!D2)*model_coef!$B$19),"NA")</f>
        <v>71620850987.070419</v>
      </c>
      <c r="AB2">
        <f>IF(IF(calculator!$B2&lt;&gt;"NA",1,0)*IF(OR(calculator!C2=0,calculator!C2=1),1,0)*IF(calculator!$D2&lt;&gt;"NA",1,0)*IF(calculator!$Y2&lt;&gt;"NA",1,0)*IF(calculator!$F2&lt;&gt;"NA",1,0)*IF(OR(calculator!G2=0,calculator!G2=1,calculator!G2=2,calculator!G2=3),1,0)*IF(OR(calculator!H2=0,calculator!H2=1),1,0)*IF(calculator!$I2&lt;&gt;"NA",1,0)*IF(calculator!$J2&lt;&gt;"NA",1,0)*IF(calculator!$K2&lt;&gt;"NA",1,0)*IF(calculator!B2&lt;&gt;"",1,0)*IF(calculator!C2&lt;&gt;"",1,0)*IF(calculator!D2&lt;&gt;"",1,0)*IF(calculator!Y2&lt;&gt;"",1,0)*IF(calculator!F2&lt;&gt;"",1,0)*IF(calculator!G2&lt;&gt;"",1,0)*IF(calculator!H2&lt;&gt;"",1,0)*IF(calculator!I2&lt;&gt;"",1,0)*IF(calculator!J2&lt;&gt;"",1,0)*IF(calculator!K2&lt;&gt;"",1,0),EXP(calculator!C2*model_coef!$D$4+(IF(calculator!G2=1,1,0))*model_coef!$D$5+(IF(calculator!G2=2,1,0))*model_coef!$D$6+(IF(calculator!G2=3,1,0))*model_coef!$D$7+calculator!K2*model_coef!$D$8+calculator!I2*model_coef!$D$9+calculator!H2*model_coef!$D$10+(IF(calculator!J2&lt;=18.5,1,0))*model_coef!$D$11+(IF(calculator!F2&gt;20,1,0))*model_coef!$D$12+(IF(calculator!Z2&gt;=30,1,0)*IF(calculator!Z2&lt;40,1,0))*model_coef!$D$13+(IF(calculator!Z2&gt;=40,1,0)*IF(calculator!Z2&lt;50,1,0))*model_coef!$D$14+(IF(calculator!Z2&gt;=50,1,0))*model_coef!$D$15+LN(calculator!B2)*model_coef!$D$16+LN(calculator!J2)*model_coef!$D$17+LN(IF(calculator!E2="NA",0,calculator!E2)+1)*model_coef!$D$18+calculator!D2*model_coef!$D$19),"NA")</f>
        <v>62704924.915256716</v>
      </c>
      <c r="AC2">
        <f>IF(IF(calculator!$B2&lt;&gt;"NA",1,0)*IF(OR(calculator!C2=0,calculator!C2=1),1,0)*IF(calculator!$D2&lt;&gt;"NA",1,0)*IF(calculator!$Y2&lt;&gt;"NA",1,0)*IF(calculator!$F2&lt;&gt;"NA",1,0)*IF(OR(calculator!G2=0,calculator!G2=1,calculator!G2=2,calculator!G2=3),1,0)*IF(OR(calculator!H2=0,calculator!H2=1),1,0)*IF(calculator!$J2&lt;&gt;"NA",1,0)*IF(calculator!$K2&lt;&gt;"NA",1,0)*IF(calculator!B2&lt;&gt;"",1,0)*IF(calculator!C2&lt;&gt;"",1,0)*IF(calculator!D2&lt;&gt;"",1,0)*IF(calculator!Y2&lt;&gt;"",1,0)*IF(calculator!F2&lt;&gt;"",1,0)*IF(calculator!G2&lt;&gt;"",1,0)*IF(calculator!H2&lt;&gt;"",1,0)*IF(calculator!J2&lt;&gt;"",1,0)*IF(calculator!K2&lt;&gt;"",1,0)=1,EXP(calculator!C2*model_coef!$F$4+(IF(calculator!G2=1,1,0))*model_coef!$F$5+(IF(calculator!G2=2,1,0))*model_coef!$F$6+(IF(calculator!G2=3,1,0))*model_coef!$F$7+calculator!K2*model_coef!$F$8+calculator!H2*model_coef!$F$9+(IF(calculator!J2&lt;=18.5,1,0))*model_coef!$F$10+(IF(calculator!F2&gt;20,1,0))*model_coef!$F$11+(IF(calculator!Z2&gt;=30 &amp; calculator!Z2&lt;40,1,0))*model_coef!$F$12+(IF(calculator!Z2&gt;=40 &amp; calculator!Z2&lt;50,1,0))*model_coef!$F$13+(IF(calculator!Z2&gt;=50,1,0))*model_coef!$F$14+(calculator!B2)^2*model_coef!$F$15+(calculator!J2-25)^2*model_coef!$F$16+LN(IF(calculator!E2="NA",0,calculator!E2)+1)*model_coef!$F$17+calculator!D2*model_coef!$F$18),"NA")</f>
        <v>51.387092896754829</v>
      </c>
      <c r="AD2">
        <f>SUMPRODUCT(--(basehaz!$A$5:$A$986&lt;=5),(basehaz!$C$5:$C$986)^calculator!AA2,basehaz!$B$5:$B$986,(basehaz!$E$5:$E$986)^calculator!AC2)*calculator!AA2</f>
        <v>4.3166183666750013E-2</v>
      </c>
      <c r="AE2">
        <f>SUMPRODUCT(--(basehaz!$F$5:$F$1261&lt;=5),(basehaz!$H$5:$H$1261)^calculator!AB2,basehaz!$G$5:$G$1261,(basehaz!$J$5:$J$1261)^calculator!AC2)*calculator!AB2</f>
        <v>6.0640018231049891E-2</v>
      </c>
      <c r="AF2" s="1">
        <f>0.796*SUMPRODUCT(--(basehaz!$A$5:$A$986&lt;=5),(basehaz!$C$5:$C$986)^calculator!AA2,basehaz!$B$5:$B$986,(basehaz!$E$5:$E$986)^calculator!AC2)*calculator!AA2</f>
        <v>3.4360282198733008E-2</v>
      </c>
      <c r="AG2">
        <f>1.124*SUMPRODUCT(--(basehaz!$F$5:$F$1261&lt;=5),(basehaz!$H$5:$H$1261)^calculator!AB2,basehaz!$G$5:$G$1261,(basehaz!$J$5:$J$1261)^calculator!AC2)*calculator!AB2</f>
        <v>6.8159380491700089E-2</v>
      </c>
      <c r="AH2">
        <f>1/(1+EXP(model_coef!$H$4+model_coef!$H$7*LN(calculator!AG2))+EXP(model_coef!$H$5+model_coef!$H$8*LN(calculator!AG2))+EXP(model_coef!$H$6+model_coef!$H$9*LN(calculator!AG2)))</f>
        <v>0.58045760757719089</v>
      </c>
      <c r="AI2">
        <f>EXP(model_coef!$H$4+model_coef!$H$7*LN(calculator!AG2))/(1+EXP(model_coef!$H$4+model_coef!$H$7*LN(calculator!AG2))+EXP(model_coef!$H$5+model_coef!$H$8*LN(calculator!AG2))+EXP(model_coef!$H$6+model_coef!$H$9*LN(calculator!AG2)))</f>
        <v>0.17185372095984763</v>
      </c>
      <c r="AJ2">
        <f>EXP(model_coef!$H$5+model_coef!$H$8*LN(calculator!AG2))/(1+EXP(model_coef!$H$4+model_coef!$H$7*LN(calculator!AG2))+EXP(model_coef!$H$5+model_coef!$H$8*LN(calculator!AG2))+EXP(model_coef!$H$6+model_coef!$H$9*LN(calculator!AG2)))</f>
        <v>0.15319496817712319</v>
      </c>
      <c r="AK2">
        <f>EXP(model_coef!$H$6+model_coef!$H$9*LN(calculator!AG2))/(1+EXP(model_coef!$H$4+model_coef!$H$7*LN(calculator!AG2))+EXP(model_coef!$H$5+model_coef!$H$8*LN(calculator!AG2))+EXP(model_coef!$H$6+model_coef!$H$9*LN(calculator!AG2)))</f>
        <v>9.4493703285838226E-2</v>
      </c>
      <c r="AL2">
        <f>calculator!AI2+2*calculator!AJ2+3*calculator!AK2</f>
        <v>0.76172476717160875</v>
      </c>
      <c r="AM2" s="1">
        <f>SUMPRODUCT(--(basehaz!$A$5:$A$986&lt;=1),(basehaz!$C$5:$C$986)^calculator!AA2,basehaz!$B$5:$B$986,(basehaz!$E$5:$E$986)^calculator!AC2)*calculator!AA2</f>
        <v>2.5017506760247016E-3</v>
      </c>
      <c r="AN2" s="1">
        <f>SUMPRODUCT(--(basehaz!$A$5:$A$986&lt;=2),(basehaz!$C$5:$C$986)^calculator!AA2,basehaz!$B$5:$B$986,(basehaz!$E$5:$E$986)^calculator!AC2)*calculator!AA2</f>
        <v>9.8611443395741471E-3</v>
      </c>
      <c r="AO2" s="1">
        <f>SUMPRODUCT(--(basehaz!$A$5:$A$986&lt;=3),(basehaz!$C$5:$C$986)^calculator!AA2,basehaz!$B$5:$B$986,(basehaz!$E$5:$E$986)^calculator!AC2)*calculator!AA2</f>
        <v>1.9298067420132847E-2</v>
      </c>
      <c r="AP2" s="1">
        <f>SUMPRODUCT(--(basehaz!$A$5:$A$986&lt;=4),(basehaz!$C$5:$C$986)^calculator!AA2,basehaz!$B$5:$B$986,(basehaz!$E$5:$E$986)^calculator!AC2)*calculator!AA2</f>
        <v>3.0064879344836443E-2</v>
      </c>
      <c r="AQ2" s="1">
        <f>SUMPRODUCT(--(basehaz!$A$5:$A$986&lt;=5),(basehaz!$C$5:$C$986)^calculator!AA2,basehaz!$B$5:$B$986,(basehaz!$E$5:$E$986)^calculator!AC2)*calculator!AA2</f>
        <v>4.3166183666750013E-2</v>
      </c>
      <c r="AR2" s="1">
        <f>1-IF(OR(calculator!L2=0,calculator!L2=1),1,0)*IF(OR(calculator!M2=0,calculator!M2=1),1,0)*IF(OR(calculator!N2=0,calculator!N2=1),1,0)*IF(OR(calculator!O2=0,calculator!O2=1),1,0)*IF(OR(calculator!P2=0,calculator!P2=1),1,0)*IF(OR(calculator!Q2=0,calculator!Q2=1),1,0)*IF(OR(calculator!R2=0,calculator!R2=1),1,0)*IF(OR(calculator!S2=0,calculator!S2=1),1,0)*IF(OR(calculator!T2=0,calculator!T2=1),1,0)*IF(OR(calculator!U2=0,calculator!U2=1),1,0)*IF(OR(calculator!V2=0,calculator!V2=1),1,0)*IF(OR(calculator!W2=0,calculator!W2=1),1,0)*IF(calculator!X2&gt;=0,1,0)*IF(calculator!$B2&lt;&gt;"NA",1,0)*IF(OR(calculator!C2=0,calculator!C2=1),1,0)*IF(calculator!$D2&lt;&gt;"NA",1,0)*IF(calculator!$Y2&lt;&gt;"NA",1,0)*IF(calculator!$F2&lt;&gt;"NA",1,0)*IF(OR(calculator!G2=0,calculator!G2=1,calculator!G2=2,calculator!G2=3),1,0)*IF(OR(calculator!H2=0,calculator!H2=1),1,0)*IF(calculator!$I2&lt;&gt;"NA",1,0)*IF(calculator!$J2&lt;&gt;"NA",1,0)*IF(calculator!$K2&lt;&gt;"NA",1,0)*IF(calculator!L2&lt;&gt;"",1,0)*IF(calculator!M2&lt;&gt;"",1,0)*IF(calculator!N2&lt;&gt;"",1,0)*IF(calculator!O2&lt;&gt;"",1,0)*IF(calculator!P2&lt;&gt;"",1,0)*IF(calculator!P2&lt;&gt;"",1,0)*IF(calculator!Q2&lt;&gt;"",1,0)*IF(calculator!R2&lt;&gt;"",1,0)*IF(calculator!S2&lt;&gt;"",1,0)*IF(calculator!T2&lt;&gt;"",1,0)*IF(calculator!U2&lt;&gt;"",1,0)*IF(calculator!V2&lt;&gt;"",1,0)*IF(calculator!W2&lt;&gt;"",1,0)*
IF(calculator!X2&lt;&gt;"",1,0)*IF(calculator!B2&lt;&gt;"",1,0)*IF(calculator!C2&lt;&gt;"",1,0)*IF(calculator!D2&lt;&gt;"",1,0)*IF(calculator!Y2&lt;&gt;"",1,0)*IF(calculator!F2&lt;&gt;"",1,0)*IF(calculator!G2&lt;&gt;"",1,0)*IF(calculator!H2&lt;&gt;"",1,0)*IF(calculator!I2&lt;&gt;"",1,0)*IF(calculator!J2&lt;&gt;"",1,0)*IF(calculator!K2&lt;&gt;"",1,0)</f>
        <v>0</v>
      </c>
      <c r="AS2" s="1">
        <f>IF(calculator!AR2=0,EXP((calculator!C2-model_coef!$K$4)*model_coef!$J$4+(IF(calculator!G2=1,1,0)-model_coef!$K$5)*model_coef!$J$5+(IF(calculator!G2=2,1,0)-model_coef!$K$6)*model_coef!$J$6+(IF(calculator!G2=3,1,0)-model_coef!$K$7)*model_coef!$J$7+(calculator!K2-model_coef!$K$8)*model_coef!$J$8+(calculator!X2-model_coef!$K$9)*model_coef!$J$9+(IF(calculator!J2&lt;=18.5,1,0)-model_coef!$K$10)*model_coef!$J$10+(IF(calculator!J2&gt;18.5,1,0)*IF(calculator!J2&lt;=20,1,0)-model_coef!$K$11)*model_coef!$J$11+(IF(calculator!J2&gt;25,1,0)*IF(calculator!J2&lt;=30,1,0)-model_coef!$K$12)*model_coef!$J$12+(IF(calculator!J2&gt;30,1,0)*IF(calculator!J2&lt;=35,1,0)-model_coef!$K$13)*model_coef!$J$13+(IF(calculator!J2&gt;35,1,0)-model_coef!$K$14)*model_coef!$J$14+(calculator!H2-model_coef!$K$15)*model_coef!$J$15+(calculator!M2-model_coef!$K$16)*model_coef!$J$16+(calculator!N2-model_coef!$K$17)*model_coef!$J$17+(calculator!O2-model_coef!$K$18)*model_coef!$J$18+(calculator!P2-model_coef!$K$19)*model_coef!$J$19+(calculator!Q2-model_coef!$K$20)*model_coef!$J$20+(calculator!R2-model_coef!$K$21)*model_coef!$J$21+(calculator!S2-model_coef!$K$22)*model_coef!$J$22+(calculator!T2-model_coef!$K$23)*model_coef!$J$23+(calculator!U2-model_coef!$K$24)*model_coef!$J$24+(calculator!V2-model_coef!$K$25)*model_coef!$J$25+(calculator!W2-model_coef!$K$26)*model_coef!$J$26+(calculator!L2-model_coef!$K$27)*model_coef!$J$27+(LN(IF(calculator!E2="NA",0,calculator!E2)+1)-model_coef!$K$28)*model_coef!$J$28+(LN(calculator!F2)-model_coef!$K$29)*model_coef!$J$29+(SQRT(calculator!Z2)-model_coef!$K$30)*model_coef!$J$30),"NA")</f>
        <v>1.6830414987322659</v>
      </c>
      <c r="AT2" s="1">
        <f>SUMPRODUCT(--(morat_haz!$B$4:$B$438&gt;calculator!B2),morat_haz!$C$4:$C$438,(EXP(-morat_haz!$A$4:$A$438)^calculator!AS2))/EXP(-INDEX(morat_haz!$A$4:$A$438,MATCH(calculator!B2,morat_haz!$B$4:$B$438,0)))^calculator!AS2</f>
        <v>14.41865628811488</v>
      </c>
      <c r="AU2" s="1">
        <f>calculator!AT2+0.204*(calculator!AM2+calculator!AN2+calculator!AO2+calculator!AP2)+0.204*calculator!AQ2*(1+SUMPRODUCT(--(morat_haz!$B$4:$B$438&gt;(calculator!B2+5)),morat_haz!$C$4:$C$438,(EXP(-morat_haz!$A$4:$A$438)^calculator!AS2))/EXP(-INDEX(morat_haz!$A$4:$A$438,MATCH(calculator!B2+5,morat_haz!$B$4:$B$438,0)))^calculator!AS2)</f>
        <v>14.53977083391586</v>
      </c>
      <c r="AV2" s="1">
        <f>365.25*(0.204*(calculator!AM2+calculator!AN2+calculator!AO2+calculator!AP2)+0.204*calculator!AQ2*(1+SUMPRODUCT(--(morat_haz!$B$4:$B$438&gt;(calculator!B2+5)),morat_haz!$C$4:$C$438,(EXP(-morat_haz!$A$4:$A$438)^calculator!AS2))/EXP(-INDEX(morat_haz!$A$4:$A$438,MATCH(calculator!B2+5,morat_haz!$B$4:$B$438,0)))^calculator!AS2))</f>
        <v>44.237087853808163</v>
      </c>
    </row>
    <row r="3" spans="1:48" x14ac:dyDescent="0.25">
      <c r="A3" s="1">
        <v>2</v>
      </c>
      <c r="B3" s="1">
        <v>58</v>
      </c>
      <c r="C3" s="1">
        <v>1</v>
      </c>
      <c r="D3" s="1">
        <v>37</v>
      </c>
      <c r="E3" s="1" t="s">
        <v>26</v>
      </c>
      <c r="F3" s="1">
        <v>36</v>
      </c>
      <c r="G3" s="1">
        <v>1</v>
      </c>
      <c r="H3" s="1">
        <v>1</v>
      </c>
      <c r="I3" s="1">
        <v>2</v>
      </c>
      <c r="J3" s="1">
        <v>28</v>
      </c>
      <c r="K3" s="1">
        <v>5</v>
      </c>
      <c r="L3" s="1">
        <v>0</v>
      </c>
      <c r="M3" s="1">
        <v>0</v>
      </c>
      <c r="N3" s="1">
        <v>0</v>
      </c>
      <c r="O3" s="1">
        <v>0</v>
      </c>
      <c r="P3" s="1">
        <v>0</v>
      </c>
      <c r="Q3" s="1">
        <v>0</v>
      </c>
      <c r="R3" s="1">
        <v>0</v>
      </c>
      <c r="S3" s="1">
        <v>0</v>
      </c>
      <c r="T3" s="1">
        <v>1</v>
      </c>
      <c r="U3" s="1">
        <v>0</v>
      </c>
      <c r="V3" s="1">
        <v>0</v>
      </c>
      <c r="W3" s="1">
        <v>1</v>
      </c>
      <c r="X3" s="1">
        <v>2019</v>
      </c>
      <c r="Y3" s="1">
        <f t="shared" si="0"/>
        <v>0</v>
      </c>
      <c r="Z3" s="1">
        <f t="shared" si="1"/>
        <v>66.599999999999994</v>
      </c>
      <c r="AA3" s="1">
        <f>IF(IF(calculator!$B3&lt;&gt;"NA",1,0)*IF(OR(calculator!C3=0,calculator!C3=1),1,0)*IF(calculator!$D3&lt;&gt;"NA",1,0)*IF(calculator!$Y3&lt;&gt;"NA",1,0)*IF(calculator!$F3&lt;&gt;"NA",1,0)*IF(OR(calculator!G3=0,calculator!G3=1,calculator!G3=2,calculator!G3=3),1,0)*IF(OR(calculator!H3=0,calculator!H3=1),1,0)*IF(calculator!$I3&lt;&gt;"NA",1,0)*IF(calculator!$J3&lt;&gt;"NA",1,0)*IF(calculator!$K3&lt;&gt;"NA",1,0)*IF(calculator!B3&lt;&gt;"",1,0)*IF(calculator!C3&lt;&gt;"",1,0)*IF(calculator!D3&lt;&gt;"",1,0)*IF(calculator!Y3&lt;&gt;"",1,0)*IF(calculator!F3&lt;&gt;"",1,0)*IF(calculator!G3&lt;&gt;"",1,0)*IF(calculator!H3&lt;&gt;"",1,0)*IF(calculator!I3&lt;&gt;"",1,0)*IF(calculator!J3&lt;&gt;"",1,0)*IF(calculator!K3&lt;&gt;"",1,0)=1,EXP(calculator!C3*model_coef!$B$4+(IF(calculator!G3=1,1,0))*model_coef!$B$5+(IF(calculator!G3=2,1,0))*model_coef!$B$6+(IF(calculator!G3=3,1,0))*model_coef!$B$7+calculator!K3*model_coef!$B$8+calculator!I3*model_coef!$B$9+calculator!H3*model_coef!$B$10+(IF(calculator!J3&lt;=18.5,1,0))*model_coef!$B$11+(IF(calculator!F3&gt;20,1,0))*model_coef!$B$12+(IF(calculator!Z3&gt;=30,1,0)*IF(calculator!Z3&lt;40,1,0))*model_coef!$B$13+(IF(calculator!Z3&gt;=40,1,0)*IF(calculator!Z3&lt;50,1,0))*model_coef!$B$14+(IF(calculator!Z3&gt;=50,1,0))*model_coef!$B$15+LN(calculator!B3)*model_coef!$B$16+LN(calculator!J3)*model_coef!$B$17+LN(IF(calculator!E3="NA",0,calculator!E3)+1)*model_coef!$B$18+LN(calculator!D3)*model_coef!$B$19),"NA")</f>
        <v>109779800384.58664</v>
      </c>
      <c r="AB3" s="1">
        <f>IF(IF(calculator!$B3&lt;&gt;"NA",1,0)*IF(OR(calculator!C3=0,calculator!C3=1),1,0)*IF(calculator!$D3&lt;&gt;"NA",1,0)*IF(calculator!$Y3&lt;&gt;"NA",1,0)*IF(calculator!$F3&lt;&gt;"NA",1,0)*IF(OR(calculator!G3=0,calculator!G3=1,calculator!G3=2,calculator!G3=3),1,0)*IF(OR(calculator!H3=0,calculator!H3=1),1,0)*IF(calculator!$I3&lt;&gt;"NA",1,0)*IF(calculator!$J3&lt;&gt;"NA",1,0)*IF(calculator!$K3&lt;&gt;"NA",1,0)*IF(calculator!B3&lt;&gt;"",1,0)*IF(calculator!C3&lt;&gt;"",1,0)*IF(calculator!D3&lt;&gt;"",1,0)*IF(calculator!Y3&lt;&gt;"",1,0)*IF(calculator!F3&lt;&gt;"",1,0)*IF(calculator!G3&lt;&gt;"",1,0)*IF(calculator!H3&lt;&gt;"",1,0)*IF(calculator!I3&lt;&gt;"",1,0)*IF(calculator!J3&lt;&gt;"",1,0)*IF(calculator!K3&lt;&gt;"",1,0),EXP(calculator!C3*model_coef!$D$4+(IF(calculator!G3=1,1,0))*model_coef!$D$5+(IF(calculator!G3=2,1,0))*model_coef!$D$6+(IF(calculator!G3=3,1,0))*model_coef!$D$7+calculator!K3*model_coef!$D$8+calculator!I3*model_coef!$D$9+calculator!H3*model_coef!$D$10+(IF(calculator!J3&lt;=18.5,1,0))*model_coef!$D$11+(IF(calculator!F3&gt;20,1,0))*model_coef!$D$12+(IF(calculator!Z3&gt;=30,1,0)*IF(calculator!Z3&lt;40,1,0))*model_coef!$D$13+(IF(calculator!Z3&gt;=40,1,0)*IF(calculator!Z3&lt;50,1,0))*model_coef!$D$14+(IF(calculator!Z3&gt;=50,1,0))*model_coef!$D$15+LN(calculator!B3)*model_coef!$D$16+LN(calculator!J3)*model_coef!$D$17+LN(IF(calculator!E3="NA",0,calculator!E3)+1)*model_coef!$D$18+calculator!D3*model_coef!$D$19),"NA")</f>
        <v>107738248.32650858</v>
      </c>
      <c r="AC3" s="1">
        <f>IF(IF(calculator!$B3&lt;&gt;"NA",1,0)*IF(OR(calculator!C3=0,calculator!C3=1),1,0)*IF(calculator!$D3&lt;&gt;"NA",1,0)*IF(calculator!$Y3&lt;&gt;"NA",1,0)*IF(calculator!$F3&lt;&gt;"NA",1,0)*IF(OR(calculator!G3=0,calculator!G3=1,calculator!G3=2,calculator!G3=3),1,0)*IF(OR(calculator!H3=0,calculator!H3=1),1,0)*IF(calculator!$J3&lt;&gt;"NA",1,0)*IF(calculator!$K3&lt;&gt;"NA",1,0)*IF(calculator!B3&lt;&gt;"",1,0)*IF(calculator!C3&lt;&gt;"",1,0)*IF(calculator!D3&lt;&gt;"",1,0)*IF(calculator!Y3&lt;&gt;"",1,0)*IF(calculator!F3&lt;&gt;"",1,0)*IF(calculator!G3&lt;&gt;"",1,0)*IF(calculator!H3&lt;&gt;"",1,0)*IF(calculator!J3&lt;&gt;"",1,0)*IF(calculator!K3&lt;&gt;"",1,0)=1,EXP(calculator!C3*model_coef!$F$4+(IF(calculator!G3=1,1,0))*model_coef!$F$5+(IF(calculator!G3=2,1,0))*model_coef!$F$6+(IF(calculator!G3=3,1,0))*model_coef!$F$7+calculator!K3*model_coef!$F$8+calculator!H3*model_coef!$F$9+(IF(calculator!J3&lt;=18.5,1,0))*model_coef!$F$10+(IF(calculator!F3&gt;20,1,0))*model_coef!$F$11+(IF(calculator!Z3&gt;=30 &amp; calculator!Z3&lt;40,1,0))*model_coef!$F$12+(IF(calculator!Z3&gt;=40 &amp; calculator!Z3&lt;50,1,0))*model_coef!$F$13+(IF(calculator!Z3&gt;=50,1,0))*model_coef!$F$14+(calculator!B3)^2*model_coef!$F$15+(calculator!J3-25)^2*model_coef!$F$16+LN(IF(calculator!E3="NA",0,calculator!E3)+1)*model_coef!$F$17+calculator!D3*model_coef!$F$18),"NA")</f>
        <v>32.690051412537478</v>
      </c>
      <c r="AD3" s="1">
        <f>SUMPRODUCT(--(basehaz!$A$5:$A$986&lt;=5),(basehaz!$C$5:$C$986)^calculator!AA3,basehaz!$B$5:$B$986,(basehaz!$E$5:$E$986)^calculator!AC3)*calculator!AA3</f>
        <v>6.6582253310535897E-2</v>
      </c>
      <c r="AE3" s="1">
        <f>SUMPRODUCT(--(basehaz!$F$5:$F$1261&lt;=5),(basehaz!$H$5:$H$1261)^calculator!AB3,basehaz!$G$5:$G$1261,(basehaz!$J$5:$J$1261)^calculator!AC3)*calculator!AB3</f>
        <v>0.10355041352186652</v>
      </c>
      <c r="AF3" s="1">
        <f>0.796*SUMPRODUCT(--(basehaz!$A$5:$A$986&lt;=5),(basehaz!$C$5:$C$986)^calculator!AA3,basehaz!$B$5:$B$986,(basehaz!$E$5:$E$986)^calculator!AC3)*calculator!AA3</f>
        <v>5.2999473635186575E-2</v>
      </c>
      <c r="AG3" s="1">
        <f>1.124*SUMPRODUCT(--(basehaz!$F$5:$F$1261&lt;=5),(basehaz!$H$5:$H$1261)^calculator!AB3,basehaz!$G$5:$G$1261,(basehaz!$J$5:$J$1261)^calculator!AC3)*calculator!AB3</f>
        <v>0.11639066479857797</v>
      </c>
      <c r="AH3" s="1">
        <f>1/(1+EXP(model_coef!$H$4+model_coef!$H$7*LN(calculator!AG3))+EXP(model_coef!$H$5+model_coef!$H$8*LN(calculator!AG3))+EXP(model_coef!$H$6+model_coef!$H$9*LN(calculator!AG3)))</f>
        <v>0.55084926111285915</v>
      </c>
      <c r="AI3" s="1">
        <f>EXP(model_coef!$H$4+model_coef!$H$7*LN(calculator!AG3))/(1+EXP(model_coef!$H$4+model_coef!$H$7*LN(calculator!AG3))+EXP(model_coef!$H$5+model_coef!$H$8*LN(calculator!AG3))+EXP(model_coef!$H$6+model_coef!$H$9*LN(calculator!AG3)))</f>
        <v>0.18311659133071442</v>
      </c>
      <c r="AJ3" s="1">
        <f>EXP(model_coef!$H$5+model_coef!$H$8*LN(calculator!AG3))/(1+EXP(model_coef!$H$4+model_coef!$H$7*LN(calculator!AG3))+EXP(model_coef!$H$5+model_coef!$H$8*LN(calculator!AG3))+EXP(model_coef!$H$6+model_coef!$H$9*LN(calculator!AG3)))</f>
        <v>0.1603709149008333</v>
      </c>
      <c r="AK3" s="1">
        <f>EXP(model_coef!$H$6+model_coef!$H$9*LN(calculator!AG3))/(1+EXP(model_coef!$H$4+model_coef!$H$7*LN(calculator!AG3))+EXP(model_coef!$H$5+model_coef!$H$8*LN(calculator!AG3))+EXP(model_coef!$H$6+model_coef!$H$9*LN(calculator!AG3)))</f>
        <v>0.10566323265559328</v>
      </c>
      <c r="AL3" s="1">
        <f>calculator!AI3+2*calculator!AJ3+3*calculator!AK3</f>
        <v>0.82084811909916078</v>
      </c>
      <c r="AM3" s="1">
        <f>SUMPRODUCT(--(basehaz!$A$5:$A$986&lt;=1),(basehaz!$C$5:$C$986)^calculator!AA3,basehaz!$B$5:$B$986,(basehaz!$E$5:$E$986)^calculator!AC3)*calculator!AA3</f>
        <v>3.83837350515528E-3</v>
      </c>
      <c r="AN3" s="1">
        <f>SUMPRODUCT(--(basehaz!$A$5:$A$986&lt;=2),(basehaz!$C$5:$C$986)^calculator!AA3,basehaz!$B$5:$B$986,(basehaz!$E$5:$E$986)^calculator!AC3)*calculator!AA3</f>
        <v>1.5148403144688957E-2</v>
      </c>
      <c r="AO3" s="1">
        <f>SUMPRODUCT(--(basehaz!$A$5:$A$986&lt;=3),(basehaz!$C$5:$C$986)^calculator!AA3,basehaz!$B$5:$B$986,(basehaz!$E$5:$E$986)^calculator!AC3)*calculator!AA3</f>
        <v>2.9688563300805413E-2</v>
      </c>
      <c r="AP3" s="1">
        <f>SUMPRODUCT(--(basehaz!$A$5:$A$986&lt;=4),(basehaz!$C$5:$C$986)^calculator!AA3,basehaz!$B$5:$B$986,(basehaz!$E$5:$E$986)^calculator!AC3)*calculator!AA3</f>
        <v>4.6313987708910195E-2</v>
      </c>
      <c r="AQ3" s="1">
        <f>SUMPRODUCT(--(basehaz!$A$5:$A$986&lt;=5),(basehaz!$C$5:$C$986)^calculator!AA3,basehaz!$B$5:$B$986,(basehaz!$E$5:$E$986)^calculator!AC3)*calculator!AA3</f>
        <v>6.6582253310535897E-2</v>
      </c>
      <c r="AR3" s="1">
        <f>1-IF(OR(calculator!L3=0,calculator!L3=1),1,0)*IF(OR(calculator!M3=0,calculator!M3=1),1,0)*IF(OR(calculator!N3=0,calculator!N3=1),1,0)*IF(OR(calculator!O3=0,calculator!O3=1),1,0)*IF(OR(calculator!P3=0,calculator!P3=1),1,0)*IF(OR(calculator!Q3=0,calculator!Q3=1),1,0)*IF(OR(calculator!R3=0,calculator!R3=1),1,0)*IF(OR(calculator!S3=0,calculator!S3=1),1,0)*IF(OR(calculator!T3=0,calculator!T3=1),1,0)*IF(OR(calculator!U3=0,calculator!U3=1),1,0)*IF(OR(calculator!V3=0,calculator!V3=1),1,0)*IF(OR(calculator!W3=0,calculator!W3=1),1,0)*IF(calculator!X3&gt;=0,1,0)*IF(calculator!$B3&lt;&gt;"NA",1,0)*IF(OR(calculator!C3=0,calculator!C3=1),1,0)*IF(calculator!$D3&lt;&gt;"NA",1,0)*IF(calculator!$Y3&lt;&gt;"NA",1,0)*IF(calculator!$F3&lt;&gt;"NA",1,0)*IF(OR(calculator!G3=0,calculator!G3=1,calculator!G3=2,calculator!G3=3),1,0)*IF(OR(calculator!H3=0,calculator!H3=1),1,0)*IF(calculator!$I3&lt;&gt;"NA",1,0)*IF(calculator!$J3&lt;&gt;"NA",1,0)*IF(calculator!$K3&lt;&gt;"NA",1,0)*IF(calculator!L3&lt;&gt;"",1,0)*IF(calculator!M3&lt;&gt;"",1,0)*IF(calculator!N3&lt;&gt;"",1,0)*IF(calculator!O3&lt;&gt;"",1,0)*IF(calculator!P3&lt;&gt;"",1,0)*IF(calculator!P3&lt;&gt;"",1,0)*IF(calculator!Q3&lt;&gt;"",1,0)*IF(calculator!R3&lt;&gt;"",1,0)*IF(calculator!S3&lt;&gt;"",1,0)*IF(calculator!T3&lt;&gt;"",1,0)*IF(calculator!U3&lt;&gt;"",1,0)*IF(calculator!V3&lt;&gt;"",1,0)*IF(calculator!W3&lt;&gt;"",1,0)*
IF(calculator!X3&lt;&gt;"",1,0)*IF(calculator!B3&lt;&gt;"",1,0)*IF(calculator!C3&lt;&gt;"",1,0)*IF(calculator!D3&lt;&gt;"",1,0)*IF(calculator!Y3&lt;&gt;"",1,0)*IF(calculator!F3&lt;&gt;"",1,0)*IF(calculator!G3&lt;&gt;"",1,0)*IF(calculator!H3&lt;&gt;"",1,0)*IF(calculator!I3&lt;&gt;"",1,0)*IF(calculator!J3&lt;&gt;"",1,0)*IF(calculator!K3&lt;&gt;"",1,0)</f>
        <v>0</v>
      </c>
      <c r="AS3" s="1">
        <f>IF(calculator!AR3=0,EXP((calculator!C3-model_coef!$K$4)*model_coef!$J$4+(IF(calculator!G3=1,1,0)-model_coef!$K$5)*model_coef!$J$5+(IF(calculator!G3=2,1,0)-model_coef!$K$6)*model_coef!$J$6+(IF(calculator!G3=3,1,0)-model_coef!$K$7)*model_coef!$J$7+(calculator!K3-model_coef!$K$8)*model_coef!$J$8+(calculator!X3-model_coef!$K$9)*model_coef!$J$9+(IF(calculator!J3&lt;=18.5,1,0)-model_coef!$K$10)*model_coef!$J$10+(IF(calculator!J3&gt;18.5,1,0)*IF(calculator!J3&lt;=20,1,0)-model_coef!$K$11)*model_coef!$J$11+(IF(calculator!J3&gt;25,1,0)*IF(calculator!J3&lt;=30,1,0)-model_coef!$K$12)*model_coef!$J$12+(IF(calculator!J3&gt;30,1,0)*IF(calculator!J3&lt;=35,1,0)-model_coef!$K$13)*model_coef!$J$13+(IF(calculator!J3&gt;35,1,0)-model_coef!$K$14)*model_coef!$J$14+(calculator!H3-model_coef!$K$15)*model_coef!$J$15+(calculator!M3-model_coef!$K$16)*model_coef!$J$16+(calculator!N3-model_coef!$K$17)*model_coef!$J$17+(calculator!O3-model_coef!$K$18)*model_coef!$J$18+(calculator!P3-model_coef!$K$19)*model_coef!$J$19+(calculator!Q3-model_coef!$K$20)*model_coef!$J$20+(calculator!R3-model_coef!$K$21)*model_coef!$J$21+(calculator!S3-model_coef!$K$22)*model_coef!$J$22+(calculator!T3-model_coef!$K$23)*model_coef!$J$23+(calculator!U3-model_coef!$K$24)*model_coef!$J$24+(calculator!V3-model_coef!$K$25)*model_coef!$J$25+(calculator!W3-model_coef!$K$26)*model_coef!$J$26+(calculator!L3-model_coef!$K$27)*model_coef!$J$27+(LN(IF(calculator!E3="NA",0,calculator!E3)+1)-model_coef!$K$28)*model_coef!$J$28+(LN(calculator!F3)-model_coef!$K$29)*model_coef!$J$29+(SQRT(calculator!Z3)-model_coef!$K$30)*model_coef!$J$30),"NA")</f>
        <v>1.9058004430869202</v>
      </c>
      <c r="AT3" s="1">
        <f>SUMPRODUCT(--(morat_haz!$B$4:$B$438&gt;calculator!B3),morat_haz!$C$4:$C$438,(EXP(-morat_haz!$A$4:$A$438)^calculator!AS3))/EXP(-INDEX(morat_haz!$A$4:$A$438,MATCH(calculator!B3,morat_haz!$B$4:$B$438,0)))^calculator!AS3</f>
        <v>18.701486898227429</v>
      </c>
      <c r="AU3" s="1">
        <f>calculator!AT3+0.204*(calculator!AM3+calculator!AN3+calculator!AO3+calculator!AP3)+0.204*calculator!AQ3*(1+SUMPRODUCT(--(morat_haz!$B$4:$B$438&gt;(calculator!B3+5)),morat_haz!$C$4:$C$438,(EXP(-morat_haz!$A$4:$A$438)^calculator!AS3))/EXP(-INDEX(morat_haz!$A$4:$A$438,MATCH(calculator!B3+5,morat_haz!$B$4:$B$438,0)))^calculator!AS3)</f>
        <v>18.944312828855939</v>
      </c>
      <c r="AV3" s="1">
        <f>365.25*(0.204*(calculator!AM3+calculator!AN3+calculator!AO3+calculator!AP3)+0.204*calculator!AQ3*(1+SUMPRODUCT(--(morat_haz!$B$4:$B$438&gt;(calculator!B3+5)),morat_haz!$C$4:$C$438,(EXP(-morat_haz!$A$4:$A$438)^calculator!AS3))/EXP(-INDEX(morat_haz!$A$4:$A$438,MATCH(calculator!B3+5,morat_haz!$B$4:$B$438,0)))^calculator!AS3))</f>
        <v>88.692171162063602</v>
      </c>
    </row>
    <row r="4" spans="1:48" x14ac:dyDescent="0.25">
      <c r="A4" s="1">
        <v>3</v>
      </c>
      <c r="B4" s="1">
        <v>75</v>
      </c>
      <c r="C4" s="1">
        <v>0</v>
      </c>
      <c r="D4" s="1">
        <v>45</v>
      </c>
      <c r="E4" s="1">
        <v>9</v>
      </c>
      <c r="F4" s="1">
        <v>40</v>
      </c>
      <c r="G4" s="1">
        <v>2</v>
      </c>
      <c r="H4" s="1">
        <v>1</v>
      </c>
      <c r="I4" s="1">
        <v>0</v>
      </c>
      <c r="J4" s="1">
        <v>26</v>
      </c>
      <c r="K4" s="1">
        <v>4</v>
      </c>
      <c r="L4" s="1">
        <v>0</v>
      </c>
      <c r="M4" s="1">
        <v>1</v>
      </c>
      <c r="N4" s="1">
        <v>0</v>
      </c>
      <c r="O4" s="1">
        <v>0</v>
      </c>
      <c r="P4" s="1">
        <v>0</v>
      </c>
      <c r="Q4" s="1">
        <v>0</v>
      </c>
      <c r="R4" s="1">
        <v>0</v>
      </c>
      <c r="S4" s="1">
        <v>0</v>
      </c>
      <c r="T4" s="1">
        <v>0</v>
      </c>
      <c r="U4" s="1">
        <v>0</v>
      </c>
      <c r="V4" s="1">
        <v>0</v>
      </c>
      <c r="W4" s="1">
        <v>0</v>
      </c>
      <c r="X4" s="1">
        <v>2019</v>
      </c>
      <c r="Y4" s="1">
        <f t="shared" si="0"/>
        <v>9</v>
      </c>
      <c r="Z4" s="1">
        <f t="shared" si="1"/>
        <v>90</v>
      </c>
      <c r="AA4" s="1">
        <f>IF(IF(calculator!$B4&lt;&gt;"NA",1,0)*IF(OR(calculator!C4=0,calculator!C4=1),1,0)*IF(calculator!$D4&lt;&gt;"NA",1,0)*IF(calculator!$Y4&lt;&gt;"NA",1,0)*IF(calculator!$F4&lt;&gt;"NA",1,0)*IF(OR(calculator!G4=0,calculator!G4=1,calculator!G4=2,calculator!G4=3),1,0)*IF(OR(calculator!H4=0,calculator!H4=1),1,0)*IF(calculator!$I4&lt;&gt;"NA",1,0)*IF(calculator!$J4&lt;&gt;"NA",1,0)*IF(calculator!$K4&lt;&gt;"NA",1,0)*IF(calculator!B4&lt;&gt;"",1,0)*IF(calculator!C4&lt;&gt;"",1,0)*IF(calculator!D4&lt;&gt;"",1,0)*IF(calculator!Y4&lt;&gt;"",1,0)*IF(calculator!F4&lt;&gt;"",1,0)*IF(calculator!G4&lt;&gt;"",1,0)*IF(calculator!H4&lt;&gt;"",1,0)*IF(calculator!I4&lt;&gt;"",1,0)*IF(calculator!J4&lt;&gt;"",1,0)*IF(calculator!K4&lt;&gt;"",1,0)=1,EXP(calculator!C4*model_coef!$B$4+(IF(calculator!G4=1,1,0))*model_coef!$B$5+(IF(calculator!G4=2,1,0))*model_coef!$B$6+(IF(calculator!G4=3,1,0))*model_coef!$B$7+calculator!K4*model_coef!$B$8+calculator!I4*model_coef!$B$9+calculator!H4*model_coef!$B$10+(IF(calculator!J4&lt;=18.5,1,0))*model_coef!$B$11+(IF(calculator!F4&gt;20,1,0))*model_coef!$B$12+(IF(calculator!Z4&gt;=30,1,0)*IF(calculator!Z4&lt;40,1,0))*model_coef!$B$13+(IF(calculator!Z4&gt;=40,1,0)*IF(calculator!Z4&lt;50,1,0))*model_coef!$B$14+(IF(calculator!Z4&gt;=50,1,0))*model_coef!$B$15+LN(calculator!B4)*model_coef!$B$16+LN(calculator!J4)*model_coef!$B$17+LN(IF(calculator!E4="NA",0,calculator!E4)+1)*model_coef!$B$18+LN(calculator!D4)*model_coef!$B$19),"NA")</f>
        <v>65124056322.415031</v>
      </c>
      <c r="AB4" s="1">
        <f>IF(IF(calculator!$B4&lt;&gt;"NA",1,0)*IF(OR(calculator!C4=0,calculator!C4=1),1,0)*IF(calculator!$D4&lt;&gt;"NA",1,0)*IF(calculator!$Y4&lt;&gt;"NA",1,0)*IF(calculator!$F4&lt;&gt;"NA",1,0)*IF(OR(calculator!G4=0,calculator!G4=1,calculator!G4=2,calculator!G4=3),1,0)*IF(OR(calculator!H4=0,calculator!H4=1),1,0)*IF(calculator!$I4&lt;&gt;"NA",1,0)*IF(calculator!$J4&lt;&gt;"NA",1,0)*IF(calculator!$K4&lt;&gt;"NA",1,0)*IF(calculator!B4&lt;&gt;"",1,0)*IF(calculator!C4&lt;&gt;"",1,0)*IF(calculator!D4&lt;&gt;"",1,0)*IF(calculator!Y4&lt;&gt;"",1,0)*IF(calculator!F4&lt;&gt;"",1,0)*IF(calculator!G4&lt;&gt;"",1,0)*IF(calculator!H4&lt;&gt;"",1,0)*IF(calculator!I4&lt;&gt;"",1,0)*IF(calculator!J4&lt;&gt;"",1,0)*IF(calculator!K4&lt;&gt;"",1,0),EXP(calculator!C4*model_coef!$D$4+(IF(calculator!G4=1,1,0))*model_coef!$D$5+(IF(calculator!G4=2,1,0))*model_coef!$D$6+(IF(calculator!G4=3,1,0))*model_coef!$D$7+calculator!K4*model_coef!$D$8+calculator!I4*model_coef!$D$9+calculator!H4*model_coef!$D$10+(IF(calculator!J4&lt;=18.5,1,0))*model_coef!$D$11+(IF(calculator!F4&gt;20,1,0))*model_coef!$D$12+(IF(calculator!Z4&gt;=30,1,0)*IF(calculator!Z4&lt;40,1,0))*model_coef!$D$13+(IF(calculator!Z4&gt;=40,1,0)*IF(calculator!Z4&lt;50,1,0))*model_coef!$D$14+(IF(calculator!Z4&gt;=50,1,0))*model_coef!$D$15+LN(calculator!B4)*model_coef!$D$16+LN(calculator!J4)*model_coef!$D$17+LN(IF(calculator!E4="NA",0,calculator!E4)+1)*model_coef!$D$18+calculator!D4*model_coef!$D$19),"NA")</f>
        <v>53379672.096268117</v>
      </c>
      <c r="AC4" s="1">
        <f>IF(IF(calculator!$B4&lt;&gt;"NA",1,0)*IF(OR(calculator!C4=0,calculator!C4=1),1,0)*IF(calculator!$D4&lt;&gt;"NA",1,0)*IF(calculator!$Y4&lt;&gt;"NA",1,0)*IF(calculator!$F4&lt;&gt;"NA",1,0)*IF(OR(calculator!G4=0,calculator!G4=1,calculator!G4=2,calculator!G4=3),1,0)*IF(OR(calculator!H4=0,calculator!H4=1),1,0)*IF(calculator!$J4&lt;&gt;"NA",1,0)*IF(calculator!$K4&lt;&gt;"NA",1,0)*IF(calculator!B4&lt;&gt;"",1,0)*IF(calculator!C4&lt;&gt;"",1,0)*IF(calculator!D4&lt;&gt;"",1,0)*IF(calculator!Y4&lt;&gt;"",1,0)*IF(calculator!F4&lt;&gt;"",1,0)*IF(calculator!G4&lt;&gt;"",1,0)*IF(calculator!H4&lt;&gt;"",1,0)*IF(calculator!J4&lt;&gt;"",1,0)*IF(calculator!K4&lt;&gt;"",1,0)=1,EXP(calculator!C4*model_coef!$F$4+(IF(calculator!G4=1,1,0))*model_coef!$F$5+(IF(calculator!G4=2,1,0))*model_coef!$F$6+(IF(calculator!G4=3,1,0))*model_coef!$F$7+calculator!K4*model_coef!$F$8+calculator!H4*model_coef!$F$9+(IF(calculator!J4&lt;=18.5,1,0))*model_coef!$F$10+(IF(calculator!F4&gt;20,1,0))*model_coef!$F$11+(IF(calculator!Z4&gt;=30 &amp; calculator!Z4&lt;40,1,0))*model_coef!$F$12+(IF(calculator!Z4&gt;=40 &amp; calculator!Z4&lt;50,1,0))*model_coef!$F$13+(IF(calculator!Z4&gt;=50,1,0))*model_coef!$F$14+(calculator!B4)^2*model_coef!$F$15+(calculator!J4-25)^2*model_coef!$F$16+LN(IF(calculator!E4="NA",0,calculator!E4)+1)*model_coef!$F$17+calculator!D4*model_coef!$F$18),"NA")</f>
        <v>177.35813981545914</v>
      </c>
      <c r="AD4" s="1">
        <f>SUMPRODUCT(--(basehaz!$A$5:$A$986&lt;=5),(basehaz!$C$5:$C$986)^calculator!AA4,basehaz!$B$5:$B$986,(basehaz!$E$5:$E$986)^calculator!AC4)*calculator!AA4</f>
        <v>3.4829252304884595E-2</v>
      </c>
      <c r="AE4" s="1">
        <f>SUMPRODUCT(--(basehaz!$F$5:$F$1261&lt;=5),(basehaz!$H$5:$H$1261)^calculator!AB4,basehaz!$G$5:$G$1261,(basehaz!$J$5:$J$1261)^calculator!AC4)*calculator!AB4</f>
        <v>4.6451988523450512E-2</v>
      </c>
      <c r="AF4" s="1">
        <f>0.796*SUMPRODUCT(--(basehaz!$A$5:$A$986&lt;=5),(basehaz!$C$5:$C$986)^calculator!AA4,basehaz!$B$5:$B$986,(basehaz!$E$5:$E$986)^calculator!AC4)*calculator!AA4</f>
        <v>2.7724084834688141E-2</v>
      </c>
      <c r="AG4" s="1">
        <f>1.124*SUMPRODUCT(--(basehaz!$F$5:$F$1261&lt;=5),(basehaz!$H$5:$H$1261)^calculator!AB4,basehaz!$G$5:$G$1261,(basehaz!$J$5:$J$1261)^calculator!AC4)*calculator!AB4</f>
        <v>5.2212035100358385E-2</v>
      </c>
      <c r="AH4" s="1">
        <f>1/(1+EXP(model_coef!$H$4+model_coef!$H$7*LN(calculator!AG4))+EXP(model_coef!$H$5+model_coef!$H$8*LN(calculator!AG4))+EXP(model_coef!$H$6+model_coef!$H$9*LN(calculator!AG4)))</f>
        <v>0.59494981953168158</v>
      </c>
      <c r="AI4" s="1">
        <f>EXP(model_coef!$H$4+model_coef!$H$7*LN(calculator!AG4))/(1+EXP(model_coef!$H$4+model_coef!$H$7*LN(calculator!AG4))+EXP(model_coef!$H$5+model_coef!$H$8*LN(calculator!AG4))+EXP(model_coef!$H$6+model_coef!$H$9*LN(calculator!AG4)))</f>
        <v>0.16626890650375187</v>
      </c>
      <c r="AJ4" s="1">
        <f>EXP(model_coef!$H$5+model_coef!$H$8*LN(calculator!AG4))/(1+EXP(model_coef!$H$4+model_coef!$H$7*LN(calculator!AG4))+EXP(model_coef!$H$5+model_coef!$H$8*LN(calculator!AG4))+EXP(model_coef!$H$6+model_coef!$H$9*LN(calculator!AG4)))</f>
        <v>0.1495291379800654</v>
      </c>
      <c r="AK4" s="1">
        <f>EXP(model_coef!$H$6+model_coef!$H$9*LN(calculator!AG4))/(1+EXP(model_coef!$H$4+model_coef!$H$7*LN(calculator!AG4))+EXP(model_coef!$H$5+model_coef!$H$8*LN(calculator!AG4))+EXP(model_coef!$H$6+model_coef!$H$9*LN(calculator!AG4)))</f>
        <v>8.9252135984501144E-2</v>
      </c>
      <c r="AL4" s="1">
        <f>calculator!AI4+2*calculator!AJ4+3*calculator!AK4</f>
        <v>0.73308359041738602</v>
      </c>
      <c r="AM4" s="1">
        <f>SUMPRODUCT(--(basehaz!$A$5:$A$986&lt;=1),(basehaz!$C$5:$C$986)^calculator!AA4,basehaz!$B$5:$B$986,(basehaz!$E$5:$E$986)^calculator!AC4)*calculator!AA4</f>
        <v>2.2506015701499187E-3</v>
      </c>
      <c r="AN4" s="1">
        <f>SUMPRODUCT(--(basehaz!$A$5:$A$986&lt;=2),(basehaz!$C$5:$C$986)^calculator!AA4,basehaz!$B$5:$B$986,(basehaz!$E$5:$E$986)^calculator!AC4)*calculator!AA4</f>
        <v>8.6842962100730382E-3</v>
      </c>
      <c r="AO4" s="1">
        <f>SUMPRODUCT(--(basehaz!$A$5:$A$986&lt;=3),(basehaz!$C$5:$C$986)^calculator!AA4,basehaz!$B$5:$B$986,(basehaz!$E$5:$E$986)^calculator!AC4)*calculator!AA4</f>
        <v>1.6548986156902035E-2</v>
      </c>
      <c r="AP4" s="1">
        <f>SUMPRODUCT(--(basehaz!$A$5:$A$986&lt;=4),(basehaz!$C$5:$C$986)^calculator!AA4,basehaz!$B$5:$B$986,(basehaz!$E$5:$E$986)^calculator!AC4)*calculator!AA4</f>
        <v>2.506279385830841E-2</v>
      </c>
      <c r="AQ4" s="1">
        <f>SUMPRODUCT(--(basehaz!$A$5:$A$986&lt;=5),(basehaz!$C$5:$C$986)^calculator!AA4,basehaz!$B$5:$B$986,(basehaz!$E$5:$E$986)^calculator!AC4)*calculator!AA4</f>
        <v>3.4829252304884595E-2</v>
      </c>
      <c r="AR4" s="1">
        <f>1-IF(OR(calculator!L4=0,calculator!L4=1),1,0)*IF(OR(calculator!M4=0,calculator!M4=1),1,0)*IF(OR(calculator!N4=0,calculator!N4=1),1,0)*IF(OR(calculator!O4=0,calculator!O4=1),1,0)*IF(OR(calculator!P4=0,calculator!P4=1),1,0)*IF(OR(calculator!Q4=0,calculator!Q4=1),1,0)*IF(OR(calculator!R4=0,calculator!R4=1),1,0)*IF(OR(calculator!S4=0,calculator!S4=1),1,0)*IF(OR(calculator!T4=0,calculator!T4=1),1,0)*IF(OR(calculator!U4=0,calculator!U4=1),1,0)*IF(OR(calculator!V4=0,calculator!V4=1),1,0)*IF(OR(calculator!W4=0,calculator!W4=1),1,0)*IF(calculator!X4&gt;=0,1,0)*IF(calculator!$B4&lt;&gt;"NA",1,0)*IF(OR(calculator!C4=0,calculator!C4=1),1,0)*IF(calculator!$D4&lt;&gt;"NA",1,0)*IF(calculator!$Y4&lt;&gt;"NA",1,0)*IF(calculator!$F4&lt;&gt;"NA",1,0)*IF(OR(calculator!G4=0,calculator!G4=1,calculator!G4=2,calculator!G4=3),1,0)*IF(OR(calculator!H4=0,calculator!H4=1),1,0)*IF(calculator!$I4&lt;&gt;"NA",1,0)*IF(calculator!$J4&lt;&gt;"NA",1,0)*IF(calculator!$K4&lt;&gt;"NA",1,0)*IF(calculator!L4&lt;&gt;"",1,0)*IF(calculator!M4&lt;&gt;"",1,0)*IF(calculator!N4&lt;&gt;"",1,0)*IF(calculator!O4&lt;&gt;"",1,0)*IF(calculator!P4&lt;&gt;"",1,0)*IF(calculator!P4&lt;&gt;"",1,0)*IF(calculator!Q4&lt;&gt;"",1,0)*IF(calculator!R4&lt;&gt;"",1,0)*IF(calculator!S4&lt;&gt;"",1,0)*IF(calculator!T4&lt;&gt;"",1,0)*IF(calculator!U4&lt;&gt;"",1,0)*IF(calculator!V4&lt;&gt;"",1,0)*IF(calculator!W4&lt;&gt;"",1,0)*
IF(calculator!X4&lt;&gt;"",1,0)*IF(calculator!B4&lt;&gt;"",1,0)*IF(calculator!C4&lt;&gt;"",1,0)*IF(calculator!D4&lt;&gt;"",1,0)*IF(calculator!Y4&lt;&gt;"",1,0)*IF(calculator!F4&lt;&gt;"",1,0)*IF(calculator!G4&lt;&gt;"",1,0)*IF(calculator!H4&lt;&gt;"",1,0)*IF(calculator!I4&lt;&gt;"",1,0)*IF(calculator!J4&lt;&gt;"",1,0)*IF(calculator!K4&lt;&gt;"",1,0)</f>
        <v>0</v>
      </c>
      <c r="AS4" s="1">
        <f>IF(calculator!AR4=0,EXP((calculator!C4-model_coef!$K$4)*model_coef!$J$4+(IF(calculator!G4=1,1,0)-model_coef!$K$5)*model_coef!$J$5+(IF(calculator!G4=2,1,0)-model_coef!$K$6)*model_coef!$J$6+(IF(calculator!G4=3,1,0)-model_coef!$K$7)*model_coef!$J$7+(calculator!K4-model_coef!$K$8)*model_coef!$J$8+(calculator!X4-model_coef!$K$9)*model_coef!$J$9+(IF(calculator!J4&lt;=18.5,1,0)-model_coef!$K$10)*model_coef!$J$10+(IF(calculator!J4&gt;18.5,1,0)*IF(calculator!J4&lt;=20,1,0)-model_coef!$K$11)*model_coef!$J$11+(IF(calculator!J4&gt;25,1,0)*IF(calculator!J4&lt;=30,1,0)-model_coef!$K$12)*model_coef!$J$12+(IF(calculator!J4&gt;30,1,0)*IF(calculator!J4&lt;=35,1,0)-model_coef!$K$13)*model_coef!$J$13+(IF(calculator!J4&gt;35,1,0)-model_coef!$K$14)*model_coef!$J$14+(calculator!H4-model_coef!$K$15)*model_coef!$J$15+(calculator!M4-model_coef!$K$16)*model_coef!$J$16+(calculator!N4-model_coef!$K$17)*model_coef!$J$17+(calculator!O4-model_coef!$K$18)*model_coef!$J$18+(calculator!P4-model_coef!$K$19)*model_coef!$J$19+(calculator!Q4-model_coef!$K$20)*model_coef!$J$20+(calculator!R4-model_coef!$K$21)*model_coef!$J$21+(calculator!S4-model_coef!$K$22)*model_coef!$J$22+(calculator!T4-model_coef!$K$23)*model_coef!$J$23+(calculator!U4-model_coef!$K$24)*model_coef!$J$24+(calculator!V4-model_coef!$K$25)*model_coef!$J$25+(calculator!W4-model_coef!$K$26)*model_coef!$J$26+(calculator!L4-model_coef!$K$27)*model_coef!$J$27+(LN(IF(calculator!E4="NA",0,calculator!E4)+1)-model_coef!$K$28)*model_coef!$J$28+(LN(calculator!F4)-model_coef!$K$29)*model_coef!$J$29+(SQRT(calculator!Z4)-model_coef!$K$30)*model_coef!$J$30),"NA")</f>
        <v>0.84632292081172189</v>
      </c>
      <c r="AT4" s="1">
        <f>SUMPRODUCT(--(morat_haz!$B$4:$B$438&gt;calculator!B4),morat_haz!$C$4:$C$438,(EXP(-morat_haz!$A$4:$A$438)^calculator!AS4))/EXP(-INDEX(morat_haz!$A$4:$A$438,MATCH(calculator!B4,morat_haz!$B$4:$B$438,0)))^calculator!AS4</f>
        <v>12.970724975641847</v>
      </c>
      <c r="AU4" s="1">
        <f>calculator!AT4+0.204*(calculator!AM4+calculator!AN4+calculator!AO4+calculator!AP4)+0.204*calculator!AQ4*(1+SUMPRODUCT(--(morat_haz!$B$4:$B$438&gt;(calculator!B4+5)),morat_haz!$C$4:$C$438,(EXP(-morat_haz!$A$4:$A$438)^calculator!AS4))/EXP(-INDEX(morat_haz!$A$4:$A$438,MATCH(calculator!B4+5,morat_haz!$B$4:$B$438,0)))^calculator!AS4)</f>
        <v>13.05813230620088</v>
      </c>
      <c r="AV4" s="1">
        <f>365.25*(0.204*(calculator!AM4+calculator!AN4+calculator!AO4+calculator!AP4)+0.204*calculator!AQ4*(1+SUMPRODUCT(--(morat_haz!$B$4:$B$438&gt;(calculator!B4+5)),morat_haz!$C$4:$C$438,(EXP(-morat_haz!$A$4:$A$438)^calculator!AS4))/EXP(-INDEX(morat_haz!$A$4:$A$438,MATCH(calculator!B4+5,morat_haz!$B$4:$B$438,0)))^calculator!AS4))</f>
        <v>31.92552748668718</v>
      </c>
    </row>
    <row r="5" spans="1:48" x14ac:dyDescent="0.25">
      <c r="A5" s="1">
        <v>4</v>
      </c>
      <c r="B5" s="1">
        <v>72</v>
      </c>
      <c r="C5" s="1">
        <v>1</v>
      </c>
      <c r="D5" s="1">
        <v>42</v>
      </c>
      <c r="E5" s="1">
        <v>6</v>
      </c>
      <c r="F5" s="1">
        <v>24</v>
      </c>
      <c r="G5" s="1">
        <v>2</v>
      </c>
      <c r="H5" s="1">
        <v>0</v>
      </c>
      <c r="I5" s="1">
        <v>2</v>
      </c>
      <c r="J5" s="1">
        <v>27</v>
      </c>
      <c r="K5" s="1">
        <v>5</v>
      </c>
      <c r="L5" s="1">
        <v>0</v>
      </c>
      <c r="M5" s="1">
        <v>0</v>
      </c>
      <c r="N5" s="1">
        <v>0</v>
      </c>
      <c r="O5" s="1">
        <v>0</v>
      </c>
      <c r="P5" s="1">
        <v>0</v>
      </c>
      <c r="Q5" s="1">
        <v>0</v>
      </c>
      <c r="R5" s="1">
        <v>0</v>
      </c>
      <c r="S5" s="1">
        <v>0</v>
      </c>
      <c r="T5" s="1">
        <v>0</v>
      </c>
      <c r="U5" s="1">
        <v>0</v>
      </c>
      <c r="V5" s="1">
        <v>0</v>
      </c>
      <c r="W5" s="1">
        <v>0</v>
      </c>
      <c r="X5" s="1">
        <v>2019</v>
      </c>
      <c r="Y5" s="1">
        <f t="shared" si="0"/>
        <v>6</v>
      </c>
      <c r="Z5" s="1">
        <f t="shared" si="1"/>
        <v>50.4</v>
      </c>
      <c r="AA5" s="1">
        <f>IF(IF(calculator!$B5&lt;&gt;"NA",1,0)*IF(OR(calculator!C5=0,calculator!C5=1),1,0)*IF(calculator!$D5&lt;&gt;"NA",1,0)*IF(calculator!$Y5&lt;&gt;"NA",1,0)*IF(calculator!$F5&lt;&gt;"NA",1,0)*IF(OR(calculator!G5=0,calculator!G5=1,calculator!G5=2,calculator!G5=3),1,0)*IF(OR(calculator!H5=0,calculator!H5=1),1,0)*IF(calculator!$I5&lt;&gt;"NA",1,0)*IF(calculator!$J5&lt;&gt;"NA",1,0)*IF(calculator!$K5&lt;&gt;"NA",1,0)*IF(calculator!B5&lt;&gt;"",1,0)*IF(calculator!C5&lt;&gt;"",1,0)*IF(calculator!D5&lt;&gt;"",1,0)*IF(calculator!Y5&lt;&gt;"",1,0)*IF(calculator!F5&lt;&gt;"",1,0)*IF(calculator!G5&lt;&gt;"",1,0)*IF(calculator!H5&lt;&gt;"",1,0)*IF(calculator!I5&lt;&gt;"",1,0)*IF(calculator!J5&lt;&gt;"",1,0)*IF(calculator!K5&lt;&gt;"",1,0)=1,EXP(calculator!C5*model_coef!$B$4+(IF(calculator!G5=1,1,0))*model_coef!$B$5+(IF(calculator!G5=2,1,0))*model_coef!$B$6+(IF(calculator!G5=3,1,0))*model_coef!$B$7+calculator!K5*model_coef!$B$8+calculator!I5*model_coef!$B$9+calculator!H5*model_coef!$B$10+(IF(calculator!J5&lt;=18.5,1,0))*model_coef!$B$11+(IF(calculator!F5&gt;20,1,0))*model_coef!$B$12+(IF(calculator!Z5&gt;=30,1,0)*IF(calculator!Z5&lt;40,1,0))*model_coef!$B$13+(IF(calculator!Z5&gt;=40,1,0)*IF(calculator!Z5&lt;50,1,0))*model_coef!$B$14+(IF(calculator!Z5&gt;=50,1,0))*model_coef!$B$15+LN(calculator!B5)*model_coef!$B$16+LN(calculator!J5)*model_coef!$B$17+LN(IF(calculator!E5="NA",0,calculator!E5)+1)*model_coef!$B$18+LN(calculator!D5)*model_coef!$B$19),"NA")</f>
        <v>55926000762.85347</v>
      </c>
      <c r="AB5" s="1">
        <f>IF(IF(calculator!$B5&lt;&gt;"NA",1,0)*IF(OR(calculator!C5=0,calculator!C5=1),1,0)*IF(calculator!$D5&lt;&gt;"NA",1,0)*IF(calculator!$Y5&lt;&gt;"NA",1,0)*IF(calculator!$F5&lt;&gt;"NA",1,0)*IF(OR(calculator!G5=0,calculator!G5=1,calculator!G5=2,calculator!G5=3),1,0)*IF(OR(calculator!H5=0,calculator!H5=1),1,0)*IF(calculator!$I5&lt;&gt;"NA",1,0)*IF(calculator!$J5&lt;&gt;"NA",1,0)*IF(calculator!$K5&lt;&gt;"NA",1,0)*IF(calculator!B5&lt;&gt;"",1,0)*IF(calculator!C5&lt;&gt;"",1,0)*IF(calculator!D5&lt;&gt;"",1,0)*IF(calculator!Y5&lt;&gt;"",1,0)*IF(calculator!F5&lt;&gt;"",1,0)*IF(calculator!G5&lt;&gt;"",1,0)*IF(calculator!H5&lt;&gt;"",1,0)*IF(calculator!I5&lt;&gt;"",1,0)*IF(calculator!J5&lt;&gt;"",1,0)*IF(calculator!K5&lt;&gt;"",1,0),EXP(calculator!C5*model_coef!$D$4+(IF(calculator!G5=1,1,0))*model_coef!$D$5+(IF(calculator!G5=2,1,0))*model_coef!$D$6+(IF(calculator!G5=3,1,0))*model_coef!$D$7+calculator!K5*model_coef!$D$8+calculator!I5*model_coef!$D$9+calculator!H5*model_coef!$D$10+(IF(calculator!J5&lt;=18.5,1,0))*model_coef!$D$11+(IF(calculator!F5&gt;20,1,0))*model_coef!$D$12+(IF(calculator!Z5&gt;=30,1,0)*IF(calculator!Z5&lt;40,1,0))*model_coef!$D$13+(IF(calculator!Z5&gt;=40,1,0)*IF(calculator!Z5&lt;50,1,0))*model_coef!$D$14+(IF(calculator!Z5&gt;=50,1,0))*model_coef!$D$15+LN(calculator!B5)*model_coef!$D$16+LN(calculator!J5)*model_coef!$D$17+LN(IF(calculator!E5="NA",0,calculator!E5)+1)*model_coef!$D$18+calculator!D5*model_coef!$D$19),"NA")</f>
        <v>51145910.698885866</v>
      </c>
      <c r="AC5" s="1">
        <f>IF(IF(calculator!$B5&lt;&gt;"NA",1,0)*IF(OR(calculator!C5=0,calculator!C5=1),1,0)*IF(calculator!$D5&lt;&gt;"NA",1,0)*IF(calculator!$Y5&lt;&gt;"NA",1,0)*IF(calculator!$F5&lt;&gt;"NA",1,0)*IF(OR(calculator!G5=0,calculator!G5=1,calculator!G5=2,calculator!G5=3),1,0)*IF(OR(calculator!H5=0,calculator!H5=1),1,0)*IF(calculator!$J5&lt;&gt;"NA",1,0)*IF(calculator!$K5&lt;&gt;"NA",1,0)*IF(calculator!B5&lt;&gt;"",1,0)*IF(calculator!C5&lt;&gt;"",1,0)*IF(calculator!D5&lt;&gt;"",1,0)*IF(calculator!Y5&lt;&gt;"",1,0)*IF(calculator!F5&lt;&gt;"",1,0)*IF(calculator!G5&lt;&gt;"",1,0)*IF(calculator!H5&lt;&gt;"",1,0)*IF(calculator!J5&lt;&gt;"",1,0)*IF(calculator!K5&lt;&gt;"",1,0)=1,EXP(calculator!C5*model_coef!$F$4+(IF(calculator!G5=1,1,0))*model_coef!$F$5+(IF(calculator!G5=2,1,0))*model_coef!$F$6+(IF(calculator!G5=3,1,0))*model_coef!$F$7+calculator!K5*model_coef!$F$8+calculator!H5*model_coef!$F$9+(IF(calculator!J5&lt;=18.5,1,0))*model_coef!$F$10+(IF(calculator!F5&gt;20,1,0))*model_coef!$F$11+(IF(calculator!Z5&gt;=30 &amp; calculator!Z5&lt;40,1,0))*model_coef!$F$12+(IF(calculator!Z5&gt;=40 &amp; calculator!Z5&lt;50,1,0))*model_coef!$F$13+(IF(calculator!Z5&gt;=50,1,0))*model_coef!$F$14+(calculator!B5)^2*model_coef!$F$15+(calculator!J5-25)^2*model_coef!$F$16+LN(IF(calculator!E5="NA",0,calculator!E5)+1)*model_coef!$F$17+calculator!D5*model_coef!$F$18),"NA")</f>
        <v>37.085456040238171</v>
      </c>
      <c r="AD5" s="1">
        <f>SUMPRODUCT(--(basehaz!$A$5:$A$986&lt;=5),(basehaz!$C$5:$C$986)^calculator!AA5,basehaz!$B$5:$B$986,(basehaz!$E$5:$E$986)^calculator!AC5)*calculator!AA5</f>
        <v>3.4355548696978266E-2</v>
      </c>
      <c r="AE5" s="1">
        <f>SUMPRODUCT(--(basehaz!$F$5:$F$1261&lt;=5),(basehaz!$H$5:$H$1261)^calculator!AB5,basehaz!$G$5:$G$1261,(basehaz!$J$5:$J$1261)^calculator!AC5)*calculator!AB5</f>
        <v>5.0396918995786008E-2</v>
      </c>
      <c r="AF5" s="1">
        <f>0.796*SUMPRODUCT(--(basehaz!$A$5:$A$986&lt;=5),(basehaz!$C$5:$C$986)^calculator!AA5,basehaz!$B$5:$B$986,(basehaz!$E$5:$E$986)^calculator!AC5)*calculator!AA5</f>
        <v>2.7347016762794701E-2</v>
      </c>
      <c r="AG5" s="1">
        <f>1.124*SUMPRODUCT(--(basehaz!$F$5:$F$1261&lt;=5),(basehaz!$H$5:$H$1261)^calculator!AB5,basehaz!$G$5:$G$1261,(basehaz!$J$5:$J$1261)^calculator!AC5)*calculator!AB5</f>
        <v>5.6646136951263484E-2</v>
      </c>
      <c r="AH5" s="1">
        <f>1/(1+EXP(model_coef!$H$4+model_coef!$H$7*LN(calculator!AG5))+EXP(model_coef!$H$5+model_coef!$H$8*LN(calculator!AG5))+EXP(model_coef!$H$6+model_coef!$H$9*LN(calculator!AG5)))</f>
        <v>0.59053809615459818</v>
      </c>
      <c r="AI5" s="1">
        <f>EXP(model_coef!$H$4+model_coef!$H$7*LN(calculator!AG5))/(1+EXP(model_coef!$H$4+model_coef!$H$7*LN(calculator!AG5))+EXP(model_coef!$H$5+model_coef!$H$8*LN(calculator!AG5))+EXP(model_coef!$H$6+model_coef!$H$9*LN(calculator!AG5)))</f>
        <v>0.16797384550168121</v>
      </c>
      <c r="AJ5" s="1">
        <f>EXP(model_coef!$H$5+model_coef!$H$8*LN(calculator!AG5))/(1+EXP(model_coef!$H$4+model_coef!$H$7*LN(calculator!AG5))+EXP(model_coef!$H$5+model_coef!$H$8*LN(calculator!AG5))+EXP(model_coef!$H$6+model_coef!$H$9*LN(calculator!AG5)))</f>
        <v>0.15065564758395558</v>
      </c>
      <c r="AK5" s="1">
        <f>EXP(model_coef!$H$6+model_coef!$H$9*LN(calculator!AG5))/(1+EXP(model_coef!$H$4+model_coef!$H$7*LN(calculator!AG5))+EXP(model_coef!$H$5+model_coef!$H$8*LN(calculator!AG5))+EXP(model_coef!$H$6+model_coef!$H$9*LN(calculator!AG5)))</f>
        <v>9.0832410759765031E-2</v>
      </c>
      <c r="AL5" s="1">
        <f>calculator!AI5+2*calculator!AJ5+3*calculator!AK5</f>
        <v>0.74178237294888749</v>
      </c>
      <c r="AM5" s="1">
        <f>SUMPRODUCT(--(basehaz!$A$5:$A$986&lt;=1),(basehaz!$C$5:$C$986)^calculator!AA5,basehaz!$B$5:$B$986,(basehaz!$E$5:$E$986)^calculator!AC5)*calculator!AA5</f>
        <v>1.9564388211847149E-3</v>
      </c>
      <c r="AN5" s="1">
        <f>SUMPRODUCT(--(basehaz!$A$5:$A$986&lt;=2),(basehaz!$C$5:$C$986)^calculator!AA5,basehaz!$B$5:$B$986,(basehaz!$E$5:$E$986)^calculator!AC5)*calculator!AA5</f>
        <v>7.7371360154669753E-3</v>
      </c>
      <c r="AO5" s="1">
        <f>SUMPRODUCT(--(basehaz!$A$5:$A$986&lt;=3),(basehaz!$C$5:$C$986)^calculator!AA5,basehaz!$B$5:$B$986,(basehaz!$E$5:$E$986)^calculator!AC5)*calculator!AA5</f>
        <v>1.5205028173846889E-2</v>
      </c>
      <c r="AP5" s="1">
        <f>SUMPRODUCT(--(basehaz!$A$5:$A$986&lt;=4),(basehaz!$C$5:$C$986)^calculator!AA5,basehaz!$B$5:$B$986,(basehaz!$E$5:$E$986)^calculator!AC5)*calculator!AA5</f>
        <v>2.3797599033554138E-2</v>
      </c>
      <c r="AQ5" s="1">
        <f>SUMPRODUCT(--(basehaz!$A$5:$A$986&lt;=5),(basehaz!$C$5:$C$986)^calculator!AA5,basehaz!$B$5:$B$986,(basehaz!$E$5:$E$986)^calculator!AC5)*calculator!AA5</f>
        <v>3.4355548696978266E-2</v>
      </c>
      <c r="AR5" s="1">
        <f>1-IF(OR(calculator!L5=0,calculator!L5=1),1,0)*IF(OR(calculator!M5=0,calculator!M5=1),1,0)*IF(OR(calculator!N5=0,calculator!N5=1),1,0)*IF(OR(calculator!O5=0,calculator!O5=1),1,0)*IF(OR(calculator!P5=0,calculator!P5=1),1,0)*IF(OR(calculator!Q5=0,calculator!Q5=1),1,0)*IF(OR(calculator!R5=0,calculator!R5=1),1,0)*IF(OR(calculator!S5=0,calculator!S5=1),1,0)*IF(OR(calculator!T5=0,calculator!T5=1),1,0)*IF(OR(calculator!U5=0,calculator!U5=1),1,0)*IF(OR(calculator!V5=0,calculator!V5=1),1,0)*IF(OR(calculator!W5=0,calculator!W5=1),1,0)*IF(calculator!X5&gt;=0,1,0)*IF(calculator!$B5&lt;&gt;"NA",1,0)*IF(OR(calculator!C5=0,calculator!C5=1),1,0)*IF(calculator!$D5&lt;&gt;"NA",1,0)*IF(calculator!$Y5&lt;&gt;"NA",1,0)*IF(calculator!$F5&lt;&gt;"NA",1,0)*IF(OR(calculator!G5=0,calculator!G5=1,calculator!G5=2,calculator!G5=3),1,0)*IF(OR(calculator!H5=0,calculator!H5=1),1,0)*IF(calculator!$I5&lt;&gt;"NA",1,0)*IF(calculator!$J5&lt;&gt;"NA",1,0)*IF(calculator!$K5&lt;&gt;"NA",1,0)*IF(calculator!L5&lt;&gt;"",1,0)*IF(calculator!M5&lt;&gt;"",1,0)*IF(calculator!N5&lt;&gt;"",1,0)*IF(calculator!O5&lt;&gt;"",1,0)*IF(calculator!P5&lt;&gt;"",1,0)*IF(calculator!P5&lt;&gt;"",1,0)*IF(calculator!Q5&lt;&gt;"",1,0)*IF(calculator!R5&lt;&gt;"",1,0)*IF(calculator!S5&lt;&gt;"",1,0)*IF(calculator!T5&lt;&gt;"",1,0)*IF(calculator!U5&lt;&gt;"",1,0)*IF(calculator!V5&lt;&gt;"",1,0)*IF(calculator!W5&lt;&gt;"",1,0)*
IF(calculator!X5&lt;&gt;"",1,0)*IF(calculator!B5&lt;&gt;"",1,0)*IF(calculator!C5&lt;&gt;"",1,0)*IF(calculator!D5&lt;&gt;"",1,0)*IF(calculator!Y5&lt;&gt;"",1,0)*IF(calculator!F5&lt;&gt;"",1,0)*IF(calculator!G5&lt;&gt;"",1,0)*IF(calculator!H5&lt;&gt;"",1,0)*IF(calculator!I5&lt;&gt;"",1,0)*IF(calculator!J5&lt;&gt;"",1,0)*IF(calculator!K5&lt;&gt;"",1,0)</f>
        <v>0</v>
      </c>
      <c r="AS5" s="1">
        <f>IF(calculator!AR5=0,EXP((calculator!C5-model_coef!$K$4)*model_coef!$J$4+(IF(calculator!G5=1,1,0)-model_coef!$K$5)*model_coef!$J$5+(IF(calculator!G5=2,1,0)-model_coef!$K$6)*model_coef!$J$6+(IF(calculator!G5=3,1,0)-model_coef!$K$7)*model_coef!$J$7+(calculator!K5-model_coef!$K$8)*model_coef!$J$8+(calculator!X5-model_coef!$K$9)*model_coef!$J$9+(IF(calculator!J5&lt;=18.5,1,0)-model_coef!$K$10)*model_coef!$J$10+(IF(calculator!J5&gt;18.5,1,0)*IF(calculator!J5&lt;=20,1,0)-model_coef!$K$11)*model_coef!$J$11+(IF(calculator!J5&gt;25,1,0)*IF(calculator!J5&lt;=30,1,0)-model_coef!$K$12)*model_coef!$J$12+(IF(calculator!J5&gt;30,1,0)*IF(calculator!J5&lt;=35,1,0)-model_coef!$K$13)*model_coef!$J$13+(IF(calculator!J5&gt;35,1,0)-model_coef!$K$14)*model_coef!$J$14+(calculator!H5-model_coef!$K$15)*model_coef!$J$15+(calculator!M5-model_coef!$K$16)*model_coef!$J$16+(calculator!N5-model_coef!$K$17)*model_coef!$J$17+(calculator!O5-model_coef!$K$18)*model_coef!$J$18+(calculator!P5-model_coef!$K$19)*model_coef!$J$19+(calculator!Q5-model_coef!$K$20)*model_coef!$J$20+(calculator!R5-model_coef!$K$21)*model_coef!$J$21+(calculator!S5-model_coef!$K$22)*model_coef!$J$22+(calculator!T5-model_coef!$K$23)*model_coef!$J$23+(calculator!U5-model_coef!$K$24)*model_coef!$J$24+(calculator!V5-model_coef!$K$25)*model_coef!$J$25+(calculator!W5-model_coef!$K$26)*model_coef!$J$26+(calculator!L5-model_coef!$K$27)*model_coef!$J$27+(LN(IF(calculator!E5="NA",0,calculator!E5)+1)-model_coef!$K$28)*model_coef!$J$28+(LN(calculator!F5)-model_coef!$K$29)*model_coef!$J$29+(SQRT(calculator!Z5)-model_coef!$K$30)*model_coef!$J$30),"NA")</f>
        <v>0.27243050859628487</v>
      </c>
      <c r="AT5" s="1">
        <f>SUMPRODUCT(--(morat_haz!$B$4:$B$438&gt;calculator!B5),morat_haz!$C$4:$C$438,(EXP(-morat_haz!$A$4:$A$438)^calculator!AS5))/EXP(-INDEX(morat_haz!$A$4:$A$438,MATCH(calculator!B5,morat_haz!$B$4:$B$438,0)))^calculator!AS5</f>
        <v>21.13740250459503</v>
      </c>
      <c r="AU5" s="1">
        <f>calculator!AT5+0.204*(calculator!AM5+calculator!AN5+calculator!AO5+calculator!AP5)+0.204*calculator!AQ5*(1+SUMPRODUCT(--(morat_haz!$B$4:$B$438&gt;(calculator!B5+5)),morat_haz!$C$4:$C$438,(EXP(-morat_haz!$A$4:$A$438)^calculator!AS5))/EXP(-INDEX(morat_haz!$A$4:$A$438,MATCH(calculator!B5+5,morat_haz!$B$4:$B$438,0)))^calculator!AS5)</f>
        <v>21.27286879327843</v>
      </c>
      <c r="AV5" s="1">
        <f>365.25*(0.204*(calculator!AM5+calculator!AN5+calculator!AO5+calculator!AP5)+0.204*calculator!AQ5*(1+SUMPRODUCT(--(morat_haz!$B$4:$B$438&gt;(calculator!B5+5)),morat_haz!$C$4:$C$438,(EXP(-morat_haz!$A$4:$A$438)^calculator!AS5))/EXP(-INDEX(morat_haz!$A$4:$A$438,MATCH(calculator!B5+5,morat_haz!$B$4:$B$438,0)))^calculator!AS5))</f>
        <v>49.479061941612386</v>
      </c>
    </row>
    <row r="6" spans="1:48" x14ac:dyDescent="0.25">
      <c r="A6" s="1">
        <v>5</v>
      </c>
      <c r="B6" s="1">
        <v>56</v>
      </c>
      <c r="C6" s="1">
        <v>0</v>
      </c>
      <c r="D6" s="1">
        <v>29</v>
      </c>
      <c r="E6" s="1">
        <v>6</v>
      </c>
      <c r="F6" s="1">
        <v>40</v>
      </c>
      <c r="G6" s="1">
        <v>3</v>
      </c>
      <c r="H6" s="1">
        <v>1</v>
      </c>
      <c r="I6" s="1">
        <v>0</v>
      </c>
      <c r="J6" s="1">
        <v>24</v>
      </c>
      <c r="K6" s="1">
        <v>5</v>
      </c>
      <c r="L6" s="1">
        <v>0</v>
      </c>
      <c r="M6" s="1">
        <v>1</v>
      </c>
      <c r="N6" s="1">
        <v>0</v>
      </c>
      <c r="O6" s="1">
        <v>0</v>
      </c>
      <c r="P6" s="1">
        <v>1</v>
      </c>
      <c r="Q6" s="1">
        <v>0</v>
      </c>
      <c r="R6" s="1">
        <v>0</v>
      </c>
      <c r="S6" s="1">
        <v>0</v>
      </c>
      <c r="T6" s="1">
        <v>1</v>
      </c>
      <c r="U6" s="1">
        <v>0</v>
      </c>
      <c r="V6" s="1">
        <v>0</v>
      </c>
      <c r="W6" s="1">
        <v>0</v>
      </c>
      <c r="X6" s="1">
        <v>2019</v>
      </c>
      <c r="Y6" s="1">
        <f t="shared" si="0"/>
        <v>6</v>
      </c>
      <c r="Z6" s="1">
        <f t="shared" si="1"/>
        <v>58</v>
      </c>
      <c r="AA6" s="1">
        <f>IF(IF(calculator!$B6&lt;&gt;"NA",1,0)*IF(OR(calculator!C6=0,calculator!C6=1),1,0)*IF(calculator!$D6&lt;&gt;"NA",1,0)*IF(calculator!$Y6&lt;&gt;"NA",1,0)*IF(calculator!$F6&lt;&gt;"NA",1,0)*IF(OR(calculator!G6=0,calculator!G6=1,calculator!G6=2,calculator!G6=3),1,0)*IF(OR(calculator!H6=0,calculator!H6=1),1,0)*IF(calculator!$I6&lt;&gt;"NA",1,0)*IF(calculator!$J6&lt;&gt;"NA",1,0)*IF(calculator!$K6&lt;&gt;"NA",1,0)*IF(calculator!B6&lt;&gt;"",1,0)*IF(calculator!C6&lt;&gt;"",1,0)*IF(calculator!D6&lt;&gt;"",1,0)*IF(calculator!Y6&lt;&gt;"",1,0)*IF(calculator!F6&lt;&gt;"",1,0)*IF(calculator!G6&lt;&gt;"",1,0)*IF(calculator!H6&lt;&gt;"",1,0)*IF(calculator!I6&lt;&gt;"",1,0)*IF(calculator!J6&lt;&gt;"",1,0)*IF(calculator!K6&lt;&gt;"",1,0)=1,EXP(calculator!C6*model_coef!$B$4+(IF(calculator!G6=1,1,0))*model_coef!$B$5+(IF(calculator!G6=2,1,0))*model_coef!$B$6+(IF(calculator!G6=3,1,0))*model_coef!$B$7+calculator!K6*model_coef!$B$8+calculator!I6*model_coef!$B$9+calculator!H6*model_coef!$B$10+(IF(calculator!J6&lt;=18.5,1,0))*model_coef!$B$11+(IF(calculator!F6&gt;20,1,0))*model_coef!$B$12+(IF(calculator!Z6&gt;=30,1,0)*IF(calculator!Z6&lt;40,1,0))*model_coef!$B$13+(IF(calculator!Z6&gt;=40,1,0)*IF(calculator!Z6&lt;50,1,0))*model_coef!$B$14+(IF(calculator!Z6&gt;=50,1,0))*model_coef!$B$15+LN(calculator!B6)*model_coef!$B$16+LN(calculator!J6)*model_coef!$B$17+LN(IF(calculator!E6="NA",0,calculator!E6)+1)*model_coef!$B$18+LN(calculator!D6)*model_coef!$B$19),"NA")</f>
        <v>10112436159.70204</v>
      </c>
      <c r="AB6" s="1">
        <f>IF(IF(calculator!$B6&lt;&gt;"NA",1,0)*IF(OR(calculator!C6=0,calculator!C6=1),1,0)*IF(calculator!$D6&lt;&gt;"NA",1,0)*IF(calculator!$Y6&lt;&gt;"NA",1,0)*IF(calculator!$F6&lt;&gt;"NA",1,0)*IF(OR(calculator!G6=0,calculator!G6=1,calculator!G6=2,calculator!G6=3),1,0)*IF(OR(calculator!H6=0,calculator!H6=1),1,0)*IF(calculator!$I6&lt;&gt;"NA",1,0)*IF(calculator!$J6&lt;&gt;"NA",1,0)*IF(calculator!$K6&lt;&gt;"NA",1,0)*IF(calculator!B6&lt;&gt;"",1,0)*IF(calculator!C6&lt;&gt;"",1,0)*IF(calculator!D6&lt;&gt;"",1,0)*IF(calculator!Y6&lt;&gt;"",1,0)*IF(calculator!F6&lt;&gt;"",1,0)*IF(calculator!G6&lt;&gt;"",1,0)*IF(calculator!H6&lt;&gt;"",1,0)*IF(calculator!I6&lt;&gt;"",1,0)*IF(calculator!J6&lt;&gt;"",1,0)*IF(calculator!K6&lt;&gt;"",1,0),EXP(calculator!C6*model_coef!$D$4+(IF(calculator!G6=1,1,0))*model_coef!$D$5+(IF(calculator!G6=2,1,0))*model_coef!$D$6+(IF(calculator!G6=3,1,0))*model_coef!$D$7+calculator!K6*model_coef!$D$8+calculator!I6*model_coef!$D$9+calculator!H6*model_coef!$D$10+(IF(calculator!J6&lt;=18.5,1,0))*model_coef!$D$11+(IF(calculator!F6&gt;20,1,0))*model_coef!$D$12+(IF(calculator!Z6&gt;=30,1,0)*IF(calculator!Z6&lt;40,1,0))*model_coef!$D$13+(IF(calculator!Z6&gt;=40,1,0)*IF(calculator!Z6&lt;50,1,0))*model_coef!$D$14+(IF(calculator!Z6&gt;=50,1,0))*model_coef!$D$15+LN(calculator!B6)*model_coef!$D$16+LN(calculator!J6)*model_coef!$D$17+LN(IF(calculator!E6="NA",0,calculator!E6)+1)*model_coef!$D$18+calculator!D6*model_coef!$D$19),"NA")</f>
        <v>11604216.978900569</v>
      </c>
      <c r="AC6" s="1">
        <f>IF(IF(calculator!$B6&lt;&gt;"NA",1,0)*IF(OR(calculator!C6=0,calculator!C6=1),1,0)*IF(calculator!$D6&lt;&gt;"NA",1,0)*IF(calculator!$Y6&lt;&gt;"NA",1,0)*IF(calculator!$F6&lt;&gt;"NA",1,0)*IF(OR(calculator!G6=0,calculator!G6=1,calculator!G6=2,calculator!G6=3),1,0)*IF(OR(calculator!H6=0,calculator!H6=1),1,0)*IF(calculator!$J6&lt;&gt;"NA",1,0)*IF(calculator!$K6&lt;&gt;"NA",1,0)*IF(calculator!B6&lt;&gt;"",1,0)*IF(calculator!C6&lt;&gt;"",1,0)*IF(calculator!D6&lt;&gt;"",1,0)*IF(calculator!Y6&lt;&gt;"",1,0)*IF(calculator!F6&lt;&gt;"",1,0)*IF(calculator!G6&lt;&gt;"",1,0)*IF(calculator!H6&lt;&gt;"",1,0)*IF(calculator!J6&lt;&gt;"",1,0)*IF(calculator!K6&lt;&gt;"",1,0)=1,EXP(calculator!C6*model_coef!$F$4+(IF(calculator!G6=1,1,0))*model_coef!$F$5+(IF(calculator!G6=2,1,0))*model_coef!$F$6+(IF(calculator!G6=3,1,0))*model_coef!$F$7+calculator!K6*model_coef!$F$8+calculator!H6*model_coef!$F$9+(IF(calculator!J6&lt;=18.5,1,0))*model_coef!$F$10+(IF(calculator!F6&gt;20,1,0))*model_coef!$F$11+(IF(calculator!Z6&gt;=30 &amp; calculator!Z6&lt;40,1,0))*model_coef!$F$12+(IF(calculator!Z6&gt;=40 &amp; calculator!Z6&lt;50,1,0))*model_coef!$F$13+(IF(calculator!Z6&gt;=50,1,0))*model_coef!$F$14+(calculator!B6)^2*model_coef!$F$15+(calculator!J6-25)^2*model_coef!$F$16+LN(IF(calculator!E6="NA",0,calculator!E6)+1)*model_coef!$F$17+calculator!D6*model_coef!$F$18),"NA")</f>
        <v>18.350745090734879</v>
      </c>
      <c r="AD6" s="1">
        <f>SUMPRODUCT(--(basehaz!$A$5:$A$986&lt;=5),(basehaz!$C$5:$C$986)^calculator!AA6,basehaz!$B$5:$B$986,(basehaz!$E$5:$E$986)^calculator!AC6)*calculator!AA6</f>
        <v>6.4221499599904641E-3</v>
      </c>
      <c r="AE6" s="1">
        <f>SUMPRODUCT(--(basehaz!$F$5:$F$1261&lt;=5),(basehaz!$H$5:$H$1261)^calculator!AB6,basehaz!$G$5:$G$1261,(basehaz!$J$5:$J$1261)^calculator!AC6)*calculator!AB6</f>
        <v>1.1869681839054473E-2</v>
      </c>
      <c r="AF6" s="1">
        <f>0.796*SUMPRODUCT(--(basehaz!$A$5:$A$986&lt;=5),(basehaz!$C$5:$C$986)^calculator!AA6,basehaz!$B$5:$B$986,(basehaz!$E$5:$E$986)^calculator!AC6)*calculator!AA6</f>
        <v>5.11203136815241E-3</v>
      </c>
      <c r="AG6" s="1">
        <f>1.124*SUMPRODUCT(--(basehaz!$F$5:$F$1261&lt;=5),(basehaz!$H$5:$H$1261)^calculator!AB6,basehaz!$G$5:$G$1261,(basehaz!$J$5:$J$1261)^calculator!AC6)*calculator!AB6</f>
        <v>1.3341522387097229E-2</v>
      </c>
      <c r="AH6" s="1">
        <f>1/(1+EXP(model_coef!$H$4+model_coef!$H$7*LN(calculator!AG6))+EXP(model_coef!$H$5+model_coef!$H$8*LN(calculator!AG6))+EXP(model_coef!$H$6+model_coef!$H$9*LN(calculator!AG6)))</f>
        <v>0.66559412799285833</v>
      </c>
      <c r="AI6" s="1">
        <f>EXP(model_coef!$H$4+model_coef!$H$7*LN(calculator!AG6))/(1+EXP(model_coef!$H$4+model_coef!$H$7*LN(calculator!AG6))+EXP(model_coef!$H$5+model_coef!$H$8*LN(calculator!AG6))+EXP(model_coef!$H$6+model_coef!$H$9*LN(calculator!AG6)))</f>
        <v>0.13844151865539844</v>
      </c>
      <c r="AJ6" s="1">
        <f>EXP(model_coef!$H$5+model_coef!$H$8*LN(calculator!AG6))/(1+EXP(model_coef!$H$4+model_coef!$H$7*LN(calculator!AG6))+EXP(model_coef!$H$5+model_coef!$H$8*LN(calculator!AG6))+EXP(model_coef!$H$6+model_coef!$H$9*LN(calculator!AG6)))</f>
        <v>0.13025172083490646</v>
      </c>
      <c r="AK6" s="1">
        <f>EXP(model_coef!$H$6+model_coef!$H$9*LN(calculator!AG6))/(1+EXP(model_coef!$H$4+model_coef!$H$7*LN(calculator!AG6))+EXP(model_coef!$H$5+model_coef!$H$8*LN(calculator!AG6))+EXP(model_coef!$H$6+model_coef!$H$9*LN(calculator!AG6)))</f>
        <v>6.5712632516836664E-2</v>
      </c>
      <c r="AL6" s="1">
        <f>calculator!AI6+2*calculator!AJ6+3*calculator!AK6</f>
        <v>0.59608285787572135</v>
      </c>
      <c r="AM6" s="1">
        <f>SUMPRODUCT(--(basehaz!$A$5:$A$986&lt;=1),(basehaz!$C$5:$C$986)^calculator!AA6,basehaz!$B$5:$B$986,(basehaz!$E$5:$E$986)^calculator!AC6)*calculator!AA6</f>
        <v>3.54602148455072E-4</v>
      </c>
      <c r="AN6" s="1">
        <f>SUMPRODUCT(--(basehaz!$A$5:$A$986&lt;=2),(basehaz!$C$5:$C$986)^calculator!AA6,basehaz!$B$5:$B$986,(basehaz!$E$5:$E$986)^calculator!AC6)*calculator!AA6</f>
        <v>1.4102938220206564E-3</v>
      </c>
      <c r="AO6" s="1">
        <f>SUMPRODUCT(--(basehaz!$A$5:$A$986&lt;=3),(basehaz!$C$5:$C$986)^calculator!AA6,basehaz!$B$5:$B$986,(basehaz!$E$5:$E$986)^calculator!AC6)*calculator!AA6</f>
        <v>2.7917076635579391E-3</v>
      </c>
      <c r="AP6" s="1">
        <f>SUMPRODUCT(--(basehaz!$A$5:$A$986&lt;=4),(basehaz!$C$5:$C$986)^calculator!AA6,basehaz!$B$5:$B$986,(basehaz!$E$5:$E$986)^calculator!AC6)*calculator!AA6</f>
        <v>4.4049959021422785E-3</v>
      </c>
      <c r="AQ6" s="1">
        <f>SUMPRODUCT(--(basehaz!$A$5:$A$986&lt;=5),(basehaz!$C$5:$C$986)^calculator!AA6,basehaz!$B$5:$B$986,(basehaz!$E$5:$E$986)^calculator!AC6)*calculator!AA6</f>
        <v>6.4221499599904641E-3</v>
      </c>
      <c r="AR6" s="1">
        <f>1-IF(OR(calculator!L6=0,calculator!L6=1),1,0)*IF(OR(calculator!M6=0,calculator!M6=1),1,0)*IF(OR(calculator!N6=0,calculator!N6=1),1,0)*IF(OR(calculator!O6=0,calculator!O6=1),1,0)*IF(OR(calculator!P6=0,calculator!P6=1),1,0)*IF(OR(calculator!Q6=0,calculator!Q6=1),1,0)*IF(OR(calculator!R6=0,calculator!R6=1),1,0)*IF(OR(calculator!S6=0,calculator!S6=1),1,0)*IF(OR(calculator!T6=0,calculator!T6=1),1,0)*IF(OR(calculator!U6=0,calculator!U6=1),1,0)*IF(OR(calculator!V6=0,calculator!V6=1),1,0)*IF(OR(calculator!W6=0,calculator!W6=1),1,0)*IF(calculator!X6&gt;=0,1,0)*IF(calculator!$B6&lt;&gt;"NA",1,0)*IF(OR(calculator!C6=0,calculator!C6=1),1,0)*IF(calculator!$D6&lt;&gt;"NA",1,0)*IF(calculator!$Y6&lt;&gt;"NA",1,0)*IF(calculator!$F6&lt;&gt;"NA",1,0)*IF(OR(calculator!G6=0,calculator!G6=1,calculator!G6=2,calculator!G6=3),1,0)*IF(OR(calculator!H6=0,calculator!H6=1),1,0)*IF(calculator!$I6&lt;&gt;"NA",1,0)*IF(calculator!$J6&lt;&gt;"NA",1,0)*IF(calculator!$K6&lt;&gt;"NA",1,0)*IF(calculator!L6&lt;&gt;"",1,0)*IF(calculator!M6&lt;&gt;"",1,0)*IF(calculator!N6&lt;&gt;"",1,0)*IF(calculator!O6&lt;&gt;"",1,0)*IF(calculator!P6&lt;&gt;"",1,0)*IF(calculator!P6&lt;&gt;"",1,0)*IF(calculator!Q6&lt;&gt;"",1,0)*IF(calculator!R6&lt;&gt;"",1,0)*IF(calculator!S6&lt;&gt;"",1,0)*IF(calculator!T6&lt;&gt;"",1,0)*IF(calculator!U6&lt;&gt;"",1,0)*IF(calculator!V6&lt;&gt;"",1,0)*IF(calculator!W6&lt;&gt;"",1,0)*
IF(calculator!X6&lt;&gt;"",1,0)*IF(calculator!B6&lt;&gt;"",1,0)*IF(calculator!C6&lt;&gt;"",1,0)*IF(calculator!D6&lt;&gt;"",1,0)*IF(calculator!Y6&lt;&gt;"",1,0)*IF(calculator!F6&lt;&gt;"",1,0)*IF(calculator!G6&lt;&gt;"",1,0)*IF(calculator!H6&lt;&gt;"",1,0)*IF(calculator!I6&lt;&gt;"",1,0)*IF(calculator!J6&lt;&gt;"",1,0)*IF(calculator!K6&lt;&gt;"",1,0)</f>
        <v>0</v>
      </c>
      <c r="AS6" s="1">
        <f>IF(calculator!AR6=0,EXP((calculator!C6-model_coef!$K$4)*model_coef!$J$4+(IF(calculator!G6=1,1,0)-model_coef!$K$5)*model_coef!$J$5+(IF(calculator!G6=2,1,0)-model_coef!$K$6)*model_coef!$J$6+(IF(calculator!G6=3,1,0)-model_coef!$K$7)*model_coef!$J$7+(calculator!K6-model_coef!$K$8)*model_coef!$J$8+(calculator!X6-model_coef!$K$9)*model_coef!$J$9+(IF(calculator!J6&lt;=18.5,1,0)-model_coef!$K$10)*model_coef!$J$10+(IF(calculator!J6&gt;18.5,1,0)*IF(calculator!J6&lt;=20,1,0)-model_coef!$K$11)*model_coef!$J$11+(IF(calculator!J6&gt;25,1,0)*IF(calculator!J6&lt;=30,1,0)-model_coef!$K$12)*model_coef!$J$12+(IF(calculator!J6&gt;30,1,0)*IF(calculator!J6&lt;=35,1,0)-model_coef!$K$13)*model_coef!$J$13+(IF(calculator!J6&gt;35,1,0)-model_coef!$K$14)*model_coef!$J$14+(calculator!H6-model_coef!$K$15)*model_coef!$J$15+(calculator!M6-model_coef!$K$16)*model_coef!$J$16+(calculator!N6-model_coef!$K$17)*model_coef!$J$17+(calculator!O6-model_coef!$K$18)*model_coef!$J$18+(calculator!P6-model_coef!$K$19)*model_coef!$J$19+(calculator!Q6-model_coef!$K$20)*model_coef!$J$20+(calculator!R6-model_coef!$K$21)*model_coef!$J$21+(calculator!S6-model_coef!$K$22)*model_coef!$J$22+(calculator!T6-model_coef!$K$23)*model_coef!$J$23+(calculator!U6-model_coef!$K$24)*model_coef!$J$24+(calculator!V6-model_coef!$K$25)*model_coef!$J$25+(calculator!W6-model_coef!$K$26)*model_coef!$J$26+(calculator!L6-model_coef!$K$27)*model_coef!$J$27+(LN(IF(calculator!E6="NA",0,calculator!E6)+1)-model_coef!$K$28)*model_coef!$J$28+(LN(calculator!F6)-model_coef!$K$29)*model_coef!$J$29+(SQRT(calculator!Z6)-model_coef!$K$30)*model_coef!$J$30),"NA")</f>
        <v>0.98221649290247615</v>
      </c>
      <c r="AT6" s="1">
        <f>SUMPRODUCT(--(morat_haz!$B$4:$B$438&gt;calculator!B6),morat_haz!$C$4:$C$438,(EXP(-morat_haz!$A$4:$A$438)^calculator!AS6))/EXP(-INDEX(morat_haz!$A$4:$A$438,MATCH(calculator!B6,morat_haz!$B$4:$B$438,0)))^calculator!AS6</f>
        <v>25.974373407969132</v>
      </c>
      <c r="AU6" s="1">
        <f>calculator!AT6+0.204*(calculator!AM6+calculator!AN6+calculator!AO6+calculator!AP6)+0.204*calculator!AQ6*(1+SUMPRODUCT(--(morat_haz!$B$4:$B$438&gt;(calculator!B6+5)),morat_haz!$C$4:$C$438,(EXP(-morat_haz!$A$4:$A$438)^calculator!AS6))/EXP(-INDEX(morat_haz!$A$4:$A$438,MATCH(calculator!B6+5,morat_haz!$B$4:$B$438,0)))^calculator!AS6)</f>
        <v>26.00644414426781</v>
      </c>
      <c r="AV6" s="1">
        <f>365.25*(0.204*(calculator!AM6+calculator!AN6+calculator!AO6+calculator!AP6)+0.204*calculator!AQ6*(1+SUMPRODUCT(--(morat_haz!$B$4:$B$438&gt;(calculator!B6+5)),morat_haz!$C$4:$C$438,(EXP(-morat_haz!$A$4:$A$438)^calculator!AS6))/EXP(-INDEX(morat_haz!$A$4:$A$438,MATCH(calculator!B6+5,morat_haz!$B$4:$B$438,0)))^calculator!AS6))</f>
        <v>11.713836433092252</v>
      </c>
    </row>
    <row r="7" spans="1:48" x14ac:dyDescent="0.25">
      <c r="A7" s="1">
        <v>6</v>
      </c>
      <c r="B7" s="1">
        <v>66</v>
      </c>
      <c r="C7" s="1">
        <v>0</v>
      </c>
      <c r="D7" s="1">
        <v>43</v>
      </c>
      <c r="E7" s="1" t="s">
        <v>26</v>
      </c>
      <c r="F7" s="1">
        <v>36</v>
      </c>
      <c r="G7" s="1">
        <v>0</v>
      </c>
      <c r="H7" s="1">
        <v>0</v>
      </c>
      <c r="I7" s="1">
        <v>0</v>
      </c>
      <c r="J7" s="1">
        <v>23</v>
      </c>
      <c r="K7" s="1">
        <v>3</v>
      </c>
      <c r="Y7" s="1">
        <f t="shared" si="0"/>
        <v>0</v>
      </c>
      <c r="Z7" s="1">
        <f t="shared" si="1"/>
        <v>77.400000000000006</v>
      </c>
      <c r="AA7" s="1">
        <f>IF(IF(calculator!$B7&lt;&gt;"NA",1,0)*IF(OR(calculator!C7=0,calculator!C7=1),1,0)*IF(calculator!$D7&lt;&gt;"NA",1,0)*IF(calculator!$Y7&lt;&gt;"NA",1,0)*IF(calculator!$F7&lt;&gt;"NA",1,0)*IF(OR(calculator!G7=0,calculator!G7=1,calculator!G7=2,calculator!G7=3),1,0)*IF(OR(calculator!H7=0,calculator!H7=1),1,0)*IF(calculator!$I7&lt;&gt;"NA",1,0)*IF(calculator!$J7&lt;&gt;"NA",1,0)*IF(calculator!$K7&lt;&gt;"NA",1,0)*IF(calculator!B7&lt;&gt;"",1,0)*IF(calculator!C7&lt;&gt;"",1,0)*IF(calculator!D7&lt;&gt;"",1,0)*IF(calculator!Y7&lt;&gt;"",1,0)*IF(calculator!F7&lt;&gt;"",1,0)*IF(calculator!G7&lt;&gt;"",1,0)*IF(calculator!H7&lt;&gt;"",1,0)*IF(calculator!I7&lt;&gt;"",1,0)*IF(calculator!J7&lt;&gt;"",1,0)*IF(calculator!K7&lt;&gt;"",1,0)=1,EXP(calculator!C7*model_coef!$B$4+(IF(calculator!G7=1,1,0))*model_coef!$B$5+(IF(calculator!G7=2,1,0))*model_coef!$B$6+(IF(calculator!G7=3,1,0))*model_coef!$B$7+calculator!K7*model_coef!$B$8+calculator!I7*model_coef!$B$9+calculator!H7*model_coef!$B$10+(IF(calculator!J7&lt;=18.5,1,0))*model_coef!$B$11+(IF(calculator!F7&gt;20,1,0))*model_coef!$B$12+(IF(calculator!Z7&gt;=30,1,0)*IF(calculator!Z7&lt;40,1,0))*model_coef!$B$13+(IF(calculator!Z7&gt;=40,1,0)*IF(calculator!Z7&lt;50,1,0))*model_coef!$B$14+(IF(calculator!Z7&gt;=50,1,0))*model_coef!$B$15+LN(calculator!B7)*model_coef!$B$16+LN(calculator!J7)*model_coef!$B$17+LN(IF(calculator!E7="NA",0,calculator!E7)+1)*model_coef!$B$18+LN(calculator!D7)*model_coef!$B$19),"NA")</f>
        <v>71620850987.070419</v>
      </c>
      <c r="AB7" s="1">
        <f>IF(IF(calculator!$B7&lt;&gt;"NA",1,0)*IF(OR(calculator!C7=0,calculator!C7=1),1,0)*IF(calculator!$D7&lt;&gt;"NA",1,0)*IF(calculator!$Y7&lt;&gt;"NA",1,0)*IF(calculator!$F7&lt;&gt;"NA",1,0)*IF(OR(calculator!G7=0,calculator!G7=1,calculator!G7=2,calculator!G7=3),1,0)*IF(OR(calculator!H7=0,calculator!H7=1),1,0)*IF(calculator!$I7&lt;&gt;"NA",1,0)*IF(calculator!$J7&lt;&gt;"NA",1,0)*IF(calculator!$K7&lt;&gt;"NA",1,0)*IF(calculator!B7&lt;&gt;"",1,0)*IF(calculator!C7&lt;&gt;"",1,0)*IF(calculator!D7&lt;&gt;"",1,0)*IF(calculator!Y7&lt;&gt;"",1,0)*IF(calculator!F7&lt;&gt;"",1,0)*IF(calculator!G7&lt;&gt;"",1,0)*IF(calculator!H7&lt;&gt;"",1,0)*IF(calculator!I7&lt;&gt;"",1,0)*IF(calculator!J7&lt;&gt;"",1,0)*IF(calculator!K7&lt;&gt;"",1,0),EXP(calculator!C7*model_coef!$D$4+(IF(calculator!G7=1,1,0))*model_coef!$D$5+(IF(calculator!G7=2,1,0))*model_coef!$D$6+(IF(calculator!G7=3,1,0))*model_coef!$D$7+calculator!K7*model_coef!$D$8+calculator!I7*model_coef!$D$9+calculator!H7*model_coef!$D$10+(IF(calculator!J7&lt;=18.5,1,0))*model_coef!$D$11+(IF(calculator!F7&gt;20,1,0))*model_coef!$D$12+(IF(calculator!Z7&gt;=30,1,0)*IF(calculator!Z7&lt;40,1,0))*model_coef!$D$13+(IF(calculator!Z7&gt;=40,1,0)*IF(calculator!Z7&lt;50,1,0))*model_coef!$D$14+(IF(calculator!Z7&gt;=50,1,0))*model_coef!$D$15+LN(calculator!B7)*model_coef!$D$16+LN(calculator!J7)*model_coef!$D$17+LN(IF(calculator!E7="NA",0,calculator!E7)+1)*model_coef!$D$18+calculator!D7*model_coef!$D$19),"NA")</f>
        <v>62704924.915256716</v>
      </c>
      <c r="AC7" s="1">
        <f>IF(IF(calculator!$B7&lt;&gt;"NA",1,0)*IF(OR(calculator!C7=0,calculator!C7=1),1,0)*IF(calculator!$D7&lt;&gt;"NA",1,0)*IF(calculator!$Y7&lt;&gt;"NA",1,0)*IF(calculator!$F7&lt;&gt;"NA",1,0)*IF(OR(calculator!G7=0,calculator!G7=1,calculator!G7=2,calculator!G7=3),1,0)*IF(OR(calculator!H7=0,calculator!H7=1),1,0)*IF(calculator!$J7&lt;&gt;"NA",1,0)*IF(calculator!$K7&lt;&gt;"NA",1,0)*IF(calculator!B7&lt;&gt;"",1,0)*IF(calculator!C7&lt;&gt;"",1,0)*IF(calculator!D7&lt;&gt;"",1,0)*IF(calculator!Y7&lt;&gt;"",1,0)*IF(calculator!F7&lt;&gt;"",1,0)*IF(calculator!G7&lt;&gt;"",1,0)*IF(calculator!H7&lt;&gt;"",1,0)*IF(calculator!J7&lt;&gt;"",1,0)*IF(calculator!K7&lt;&gt;"",1,0)=1,EXP(calculator!C7*model_coef!$F$4+(IF(calculator!G7=1,1,0))*model_coef!$F$5+(IF(calculator!G7=2,1,0))*model_coef!$F$6+(IF(calculator!G7=3,1,0))*model_coef!$F$7+calculator!K7*model_coef!$F$8+calculator!H7*model_coef!$F$9+(IF(calculator!J7&lt;=18.5,1,0))*model_coef!$F$10+(IF(calculator!F7&gt;20,1,0))*model_coef!$F$11+(IF(calculator!Z7&gt;=30 &amp; calculator!Z7&lt;40,1,0))*model_coef!$F$12+(IF(calculator!Z7&gt;=40 &amp; calculator!Z7&lt;50,1,0))*model_coef!$F$13+(IF(calculator!Z7&gt;=50,1,0))*model_coef!$F$14+(calculator!B7)^2*model_coef!$F$15+(calculator!J7-25)^2*model_coef!$F$16+LN(IF(calculator!E7="NA",0,calculator!E7)+1)*model_coef!$F$17+calculator!D7*model_coef!$F$18),"NA")</f>
        <v>51.387092896754829</v>
      </c>
      <c r="AD7" s="1">
        <f>SUMPRODUCT(--(basehaz!$A$5:$A$986&lt;=5),(basehaz!$C$5:$C$986)^calculator!AA7,basehaz!$B$5:$B$986,(basehaz!$E$5:$E$986)^calculator!AC7)*calculator!AA7</f>
        <v>4.3166183666750013E-2</v>
      </c>
      <c r="AE7" s="1">
        <f>SUMPRODUCT(--(basehaz!$F$5:$F$1261&lt;=5),(basehaz!$H$5:$H$1261)^calculator!AB7,basehaz!$G$5:$G$1261,(basehaz!$J$5:$J$1261)^calculator!AC7)*calculator!AB7</f>
        <v>6.0640018231049891E-2</v>
      </c>
      <c r="AF7" s="1">
        <f>0.796*SUMPRODUCT(--(basehaz!$A$5:$A$986&lt;=5),(basehaz!$C$5:$C$986)^calculator!AA7,basehaz!$B$5:$B$986,(basehaz!$E$5:$E$986)^calculator!AC7)*calculator!AA7</f>
        <v>3.4360282198733008E-2</v>
      </c>
      <c r="AG7" s="1">
        <f>1.124*SUMPRODUCT(--(basehaz!$F$5:$F$1261&lt;=5),(basehaz!$H$5:$H$1261)^calculator!AB7,basehaz!$G$5:$G$1261,(basehaz!$J$5:$J$1261)^calculator!AC7)*calculator!AB7</f>
        <v>6.8159380491700089E-2</v>
      </c>
      <c r="AH7" s="1">
        <f>1/(1+EXP(model_coef!$H$4+model_coef!$H$7*LN(calculator!AG7))+EXP(model_coef!$H$5+model_coef!$H$8*LN(calculator!AG7))+EXP(model_coef!$H$6+model_coef!$H$9*LN(calculator!AG7)))</f>
        <v>0.58045760757719089</v>
      </c>
      <c r="AI7" s="1">
        <f>EXP(model_coef!$H$4+model_coef!$H$7*LN(calculator!AG7))/(1+EXP(model_coef!$H$4+model_coef!$H$7*LN(calculator!AG7))+EXP(model_coef!$H$5+model_coef!$H$8*LN(calculator!AG7))+EXP(model_coef!$H$6+model_coef!$H$9*LN(calculator!AG7)))</f>
        <v>0.17185372095984763</v>
      </c>
      <c r="AJ7" s="1">
        <f>EXP(model_coef!$H$5+model_coef!$H$8*LN(calculator!AG7))/(1+EXP(model_coef!$H$4+model_coef!$H$7*LN(calculator!AG7))+EXP(model_coef!$H$5+model_coef!$H$8*LN(calculator!AG7))+EXP(model_coef!$H$6+model_coef!$H$9*LN(calculator!AG7)))</f>
        <v>0.15319496817712319</v>
      </c>
      <c r="AK7" s="1">
        <f>EXP(model_coef!$H$6+model_coef!$H$9*LN(calculator!AG7))/(1+EXP(model_coef!$H$4+model_coef!$H$7*LN(calculator!AG7))+EXP(model_coef!$H$5+model_coef!$H$8*LN(calculator!AG7))+EXP(model_coef!$H$6+model_coef!$H$9*LN(calculator!AG7)))</f>
        <v>9.4493703285838226E-2</v>
      </c>
      <c r="AL7" s="1">
        <f>calculator!AI7+2*calculator!AJ7+3*calculator!AK7</f>
        <v>0.76172476717160875</v>
      </c>
      <c r="AM7" s="1">
        <f>SUMPRODUCT(--(basehaz!$A$5:$A$986&lt;=1),(basehaz!$C$5:$C$986)^calculator!AA7,basehaz!$B$5:$B$986,(basehaz!$E$5:$E$986)^calculator!AC7)*calculator!AA7</f>
        <v>2.5017506760247016E-3</v>
      </c>
      <c r="AN7" s="1">
        <f>SUMPRODUCT(--(basehaz!$A$5:$A$986&lt;=2),(basehaz!$C$5:$C$986)^calculator!AA7,basehaz!$B$5:$B$986,(basehaz!$E$5:$E$986)^calculator!AC7)*calculator!AA7</f>
        <v>9.8611443395741471E-3</v>
      </c>
      <c r="AO7" s="1">
        <f>SUMPRODUCT(--(basehaz!$A$5:$A$986&lt;=3),(basehaz!$C$5:$C$986)^calculator!AA7,basehaz!$B$5:$B$986,(basehaz!$E$5:$E$986)^calculator!AC7)*calculator!AA7</f>
        <v>1.9298067420132847E-2</v>
      </c>
      <c r="AP7" s="1">
        <f>SUMPRODUCT(--(basehaz!$A$5:$A$986&lt;=4),(basehaz!$C$5:$C$986)^calculator!AA7,basehaz!$B$5:$B$986,(basehaz!$E$5:$E$986)^calculator!AC7)*calculator!AA7</f>
        <v>3.0064879344836443E-2</v>
      </c>
      <c r="AQ7" s="1">
        <f>SUMPRODUCT(--(basehaz!$A$5:$A$986&lt;=5),(basehaz!$C$5:$C$986)^calculator!AA7,basehaz!$B$5:$B$986,(basehaz!$E$5:$E$986)^calculator!AC7)*calculator!AA7</f>
        <v>4.3166183666750013E-2</v>
      </c>
      <c r="AR7" s="1">
        <f>1-IF(OR(calculator!L7=0,calculator!L7=1),1,0)*IF(OR(calculator!M7=0,calculator!M7=1),1,0)*IF(OR(calculator!N7=0,calculator!N7=1),1,0)*IF(OR(calculator!O7=0,calculator!O7=1),1,0)*IF(OR(calculator!P7=0,calculator!P7=1),1,0)*IF(OR(calculator!Q7=0,calculator!Q7=1),1,0)*IF(OR(calculator!R7=0,calculator!R7=1),1,0)*IF(OR(calculator!S7=0,calculator!S7=1),1,0)*IF(OR(calculator!T7=0,calculator!T7=1),1,0)*IF(OR(calculator!U7=0,calculator!U7=1),1,0)*IF(OR(calculator!V7=0,calculator!V7=1),1,0)*IF(OR(calculator!W7=0,calculator!W7=1),1,0)*IF(calculator!X7&gt;=0,1,0)*IF(calculator!$B7&lt;&gt;"NA",1,0)*IF(OR(calculator!C7=0,calculator!C7=1),1,0)*IF(calculator!$D7&lt;&gt;"NA",1,0)*IF(calculator!$Y7&lt;&gt;"NA",1,0)*IF(calculator!$F7&lt;&gt;"NA",1,0)*IF(OR(calculator!G7=0,calculator!G7=1,calculator!G7=2,calculator!G7=3),1,0)*IF(OR(calculator!H7=0,calculator!H7=1),1,0)*IF(calculator!$I7&lt;&gt;"NA",1,0)*IF(calculator!$J7&lt;&gt;"NA",1,0)*IF(calculator!$K7&lt;&gt;"NA",1,0)*IF(calculator!L7&lt;&gt;"",1,0)*IF(calculator!M7&lt;&gt;"",1,0)*IF(calculator!N7&lt;&gt;"",1,0)*IF(calculator!O7&lt;&gt;"",1,0)*IF(calculator!P7&lt;&gt;"",1,0)*IF(calculator!P7&lt;&gt;"",1,0)*IF(calculator!Q7&lt;&gt;"",1,0)*IF(calculator!R7&lt;&gt;"",1,0)*IF(calculator!S7&lt;&gt;"",1,0)*IF(calculator!T7&lt;&gt;"",1,0)*IF(calculator!U7&lt;&gt;"",1,0)*IF(calculator!V7&lt;&gt;"",1,0)*IF(calculator!W7&lt;&gt;"",1,0)*
IF(calculator!X7&lt;&gt;"",1,0)*IF(calculator!B7&lt;&gt;"",1,0)*IF(calculator!C7&lt;&gt;"",1,0)*IF(calculator!D7&lt;&gt;"",1,0)*IF(calculator!Y7&lt;&gt;"",1,0)*IF(calculator!F7&lt;&gt;"",1,0)*IF(calculator!G7&lt;&gt;"",1,0)*IF(calculator!H7&lt;&gt;"",1,0)*IF(calculator!I7&lt;&gt;"",1,0)*IF(calculator!J7&lt;&gt;"",1,0)*IF(calculator!K7&lt;&gt;"",1,0)</f>
        <v>1</v>
      </c>
    </row>
    <row r="8" spans="1:48" x14ac:dyDescent="0.25">
      <c r="A8" s="1">
        <v>7</v>
      </c>
      <c r="B8" s="1">
        <v>58</v>
      </c>
      <c r="C8" s="1">
        <v>1</v>
      </c>
      <c r="D8" s="1">
        <v>37</v>
      </c>
      <c r="E8" s="1" t="s">
        <v>26</v>
      </c>
      <c r="F8" s="1">
        <v>36</v>
      </c>
      <c r="G8" s="1">
        <v>1</v>
      </c>
      <c r="H8" s="1">
        <v>1</v>
      </c>
      <c r="I8" s="1">
        <v>2</v>
      </c>
      <c r="J8" s="1">
        <v>28</v>
      </c>
      <c r="K8" s="1">
        <v>5</v>
      </c>
      <c r="Y8" s="1">
        <f t="shared" si="0"/>
        <v>0</v>
      </c>
      <c r="Z8" s="1">
        <f t="shared" si="1"/>
        <v>66.599999999999994</v>
      </c>
      <c r="AA8" s="1">
        <f>IF(IF(calculator!$B8&lt;&gt;"NA",1,0)*IF(OR(calculator!C8=0,calculator!C8=1),1,0)*IF(calculator!$D8&lt;&gt;"NA",1,0)*IF(calculator!$Y8&lt;&gt;"NA",1,0)*IF(calculator!$F8&lt;&gt;"NA",1,0)*IF(OR(calculator!G8=0,calculator!G8=1,calculator!G8=2,calculator!G8=3),1,0)*IF(OR(calculator!H8=0,calculator!H8=1),1,0)*IF(calculator!$I8&lt;&gt;"NA",1,0)*IF(calculator!$J8&lt;&gt;"NA",1,0)*IF(calculator!$K8&lt;&gt;"NA",1,0)*IF(calculator!B8&lt;&gt;"",1,0)*IF(calculator!C8&lt;&gt;"",1,0)*IF(calculator!D8&lt;&gt;"",1,0)*IF(calculator!Y8&lt;&gt;"",1,0)*IF(calculator!F8&lt;&gt;"",1,0)*IF(calculator!G8&lt;&gt;"",1,0)*IF(calculator!H8&lt;&gt;"",1,0)*IF(calculator!I8&lt;&gt;"",1,0)*IF(calculator!J8&lt;&gt;"",1,0)*IF(calculator!K8&lt;&gt;"",1,0)=1,EXP(calculator!C8*model_coef!$B$4+(IF(calculator!G8=1,1,0))*model_coef!$B$5+(IF(calculator!G8=2,1,0))*model_coef!$B$6+(IF(calculator!G8=3,1,0))*model_coef!$B$7+calculator!K8*model_coef!$B$8+calculator!I8*model_coef!$B$9+calculator!H8*model_coef!$B$10+(IF(calculator!J8&lt;=18.5,1,0))*model_coef!$B$11+(IF(calculator!F8&gt;20,1,0))*model_coef!$B$12+(IF(calculator!Z8&gt;=30,1,0)*IF(calculator!Z8&lt;40,1,0))*model_coef!$B$13+(IF(calculator!Z8&gt;=40,1,0)*IF(calculator!Z8&lt;50,1,0))*model_coef!$B$14+(IF(calculator!Z8&gt;=50,1,0))*model_coef!$B$15+LN(calculator!B8)*model_coef!$B$16+LN(calculator!J8)*model_coef!$B$17+LN(IF(calculator!E8="NA",0,calculator!E8)+1)*model_coef!$B$18+LN(calculator!D8)*model_coef!$B$19),"NA")</f>
        <v>109779800384.58664</v>
      </c>
      <c r="AB8" s="1">
        <f>IF(IF(calculator!$B8&lt;&gt;"NA",1,0)*IF(OR(calculator!C8=0,calculator!C8=1),1,0)*IF(calculator!$D8&lt;&gt;"NA",1,0)*IF(calculator!$Y8&lt;&gt;"NA",1,0)*IF(calculator!$F8&lt;&gt;"NA",1,0)*IF(OR(calculator!G8=0,calculator!G8=1,calculator!G8=2,calculator!G8=3),1,0)*IF(OR(calculator!H8=0,calculator!H8=1),1,0)*IF(calculator!$I8&lt;&gt;"NA",1,0)*IF(calculator!$J8&lt;&gt;"NA",1,0)*IF(calculator!$K8&lt;&gt;"NA",1,0)*IF(calculator!B8&lt;&gt;"",1,0)*IF(calculator!C8&lt;&gt;"",1,0)*IF(calculator!D8&lt;&gt;"",1,0)*IF(calculator!Y8&lt;&gt;"",1,0)*IF(calculator!F8&lt;&gt;"",1,0)*IF(calculator!G8&lt;&gt;"",1,0)*IF(calculator!H8&lt;&gt;"",1,0)*IF(calculator!I8&lt;&gt;"",1,0)*IF(calculator!J8&lt;&gt;"",1,0)*IF(calculator!K8&lt;&gt;"",1,0),EXP(calculator!C8*model_coef!$D$4+(IF(calculator!G8=1,1,0))*model_coef!$D$5+(IF(calculator!G8=2,1,0))*model_coef!$D$6+(IF(calculator!G8=3,1,0))*model_coef!$D$7+calculator!K8*model_coef!$D$8+calculator!I8*model_coef!$D$9+calculator!H8*model_coef!$D$10+(IF(calculator!J8&lt;=18.5,1,0))*model_coef!$D$11+(IF(calculator!F8&gt;20,1,0))*model_coef!$D$12+(IF(calculator!Z8&gt;=30,1,0)*IF(calculator!Z8&lt;40,1,0))*model_coef!$D$13+(IF(calculator!Z8&gt;=40,1,0)*IF(calculator!Z8&lt;50,1,0))*model_coef!$D$14+(IF(calculator!Z8&gt;=50,1,0))*model_coef!$D$15+LN(calculator!B8)*model_coef!$D$16+LN(calculator!J8)*model_coef!$D$17+LN(IF(calculator!E8="NA",0,calculator!E8)+1)*model_coef!$D$18+calculator!D8*model_coef!$D$19),"NA")</f>
        <v>107738248.32650858</v>
      </c>
      <c r="AC8" s="1">
        <f>IF(IF(calculator!$B8&lt;&gt;"NA",1,0)*IF(OR(calculator!C8=0,calculator!C8=1),1,0)*IF(calculator!$D8&lt;&gt;"NA",1,0)*IF(calculator!$Y8&lt;&gt;"NA",1,0)*IF(calculator!$F8&lt;&gt;"NA",1,0)*IF(OR(calculator!G8=0,calculator!G8=1,calculator!G8=2,calculator!G8=3),1,0)*IF(OR(calculator!H8=0,calculator!H8=1),1,0)*IF(calculator!$J8&lt;&gt;"NA",1,0)*IF(calculator!$K8&lt;&gt;"NA",1,0)*IF(calculator!B8&lt;&gt;"",1,0)*IF(calculator!C8&lt;&gt;"",1,0)*IF(calculator!D8&lt;&gt;"",1,0)*IF(calculator!Y8&lt;&gt;"",1,0)*IF(calculator!F8&lt;&gt;"",1,0)*IF(calculator!G8&lt;&gt;"",1,0)*IF(calculator!H8&lt;&gt;"",1,0)*IF(calculator!J8&lt;&gt;"",1,0)*IF(calculator!K8&lt;&gt;"",1,0)=1,EXP(calculator!C8*model_coef!$F$4+(IF(calculator!G8=1,1,0))*model_coef!$F$5+(IF(calculator!G8=2,1,0))*model_coef!$F$6+(IF(calculator!G8=3,1,0))*model_coef!$F$7+calculator!K8*model_coef!$F$8+calculator!H8*model_coef!$F$9+(IF(calculator!J8&lt;=18.5,1,0))*model_coef!$F$10+(IF(calculator!F8&gt;20,1,0))*model_coef!$F$11+(IF(calculator!Z8&gt;=30 &amp; calculator!Z8&lt;40,1,0))*model_coef!$F$12+(IF(calculator!Z8&gt;=40 &amp; calculator!Z8&lt;50,1,0))*model_coef!$F$13+(IF(calculator!Z8&gt;=50,1,0))*model_coef!$F$14+(calculator!B8)^2*model_coef!$F$15+(calculator!J8-25)^2*model_coef!$F$16+LN(IF(calculator!E8="NA",0,calculator!E8)+1)*model_coef!$F$17+calculator!D8*model_coef!$F$18),"NA")</f>
        <v>32.690051412537478</v>
      </c>
      <c r="AD8" s="1">
        <f>SUMPRODUCT(--(basehaz!$A$5:$A$986&lt;=5),(basehaz!$C$5:$C$986)^calculator!AA8,basehaz!$B$5:$B$986,(basehaz!$E$5:$E$986)^calculator!AC8)*calculator!AA8</f>
        <v>6.6582253310535897E-2</v>
      </c>
      <c r="AE8" s="1">
        <f>SUMPRODUCT(--(basehaz!$F$5:$F$1261&lt;=5),(basehaz!$H$5:$H$1261)^calculator!AB8,basehaz!$G$5:$G$1261,(basehaz!$J$5:$J$1261)^calculator!AC8)*calculator!AB8</f>
        <v>0.10355041352186652</v>
      </c>
      <c r="AF8" s="1">
        <f>0.796*SUMPRODUCT(--(basehaz!$A$5:$A$986&lt;=5),(basehaz!$C$5:$C$986)^calculator!AA8,basehaz!$B$5:$B$986,(basehaz!$E$5:$E$986)^calculator!AC8)*calculator!AA8</f>
        <v>5.2999473635186575E-2</v>
      </c>
      <c r="AG8" s="1">
        <f>1.124*SUMPRODUCT(--(basehaz!$F$5:$F$1261&lt;=5),(basehaz!$H$5:$H$1261)^calculator!AB8,basehaz!$G$5:$G$1261,(basehaz!$J$5:$J$1261)^calculator!AC8)*calculator!AB8</f>
        <v>0.11639066479857797</v>
      </c>
      <c r="AH8" s="1">
        <f>1/(1+EXP(model_coef!$H$4+model_coef!$H$7*LN(calculator!AG8))+EXP(model_coef!$H$5+model_coef!$H$8*LN(calculator!AG8))+EXP(model_coef!$H$6+model_coef!$H$9*LN(calculator!AG8)))</f>
        <v>0.55084926111285915</v>
      </c>
      <c r="AI8" s="1">
        <f>EXP(model_coef!$H$4+model_coef!$H$7*LN(calculator!AG8))/(1+EXP(model_coef!$H$4+model_coef!$H$7*LN(calculator!AG8))+EXP(model_coef!$H$5+model_coef!$H$8*LN(calculator!AG8))+EXP(model_coef!$H$6+model_coef!$H$9*LN(calculator!AG8)))</f>
        <v>0.18311659133071442</v>
      </c>
      <c r="AJ8" s="1">
        <f>EXP(model_coef!$H$5+model_coef!$H$8*LN(calculator!AG8))/(1+EXP(model_coef!$H$4+model_coef!$H$7*LN(calculator!AG8))+EXP(model_coef!$H$5+model_coef!$H$8*LN(calculator!AG8))+EXP(model_coef!$H$6+model_coef!$H$9*LN(calculator!AG8)))</f>
        <v>0.1603709149008333</v>
      </c>
      <c r="AK8" s="1">
        <f>EXP(model_coef!$H$6+model_coef!$H$9*LN(calculator!AG8))/(1+EXP(model_coef!$H$4+model_coef!$H$7*LN(calculator!AG8))+EXP(model_coef!$H$5+model_coef!$H$8*LN(calculator!AG8))+EXP(model_coef!$H$6+model_coef!$H$9*LN(calculator!AG8)))</f>
        <v>0.10566323265559328</v>
      </c>
      <c r="AL8" s="1">
        <f>calculator!AI8+2*calculator!AJ8+3*calculator!AK8</f>
        <v>0.82084811909916078</v>
      </c>
      <c r="AM8" s="1">
        <f>SUMPRODUCT(--(basehaz!$A$5:$A$986&lt;=1),(basehaz!$C$5:$C$986)^calculator!AA8,basehaz!$B$5:$B$986,(basehaz!$E$5:$E$986)^calculator!AC8)*calculator!AA8</f>
        <v>3.83837350515528E-3</v>
      </c>
      <c r="AN8" s="1">
        <f>SUMPRODUCT(--(basehaz!$A$5:$A$986&lt;=2),(basehaz!$C$5:$C$986)^calculator!AA8,basehaz!$B$5:$B$986,(basehaz!$E$5:$E$986)^calculator!AC8)*calculator!AA8</f>
        <v>1.5148403144688957E-2</v>
      </c>
      <c r="AO8" s="1">
        <f>SUMPRODUCT(--(basehaz!$A$5:$A$986&lt;=3),(basehaz!$C$5:$C$986)^calculator!AA8,basehaz!$B$5:$B$986,(basehaz!$E$5:$E$986)^calculator!AC8)*calculator!AA8</f>
        <v>2.9688563300805413E-2</v>
      </c>
      <c r="AP8" s="1">
        <f>SUMPRODUCT(--(basehaz!$A$5:$A$986&lt;=4),(basehaz!$C$5:$C$986)^calculator!AA8,basehaz!$B$5:$B$986,(basehaz!$E$5:$E$986)^calculator!AC8)*calculator!AA8</f>
        <v>4.6313987708910195E-2</v>
      </c>
      <c r="AQ8" s="1">
        <f>SUMPRODUCT(--(basehaz!$A$5:$A$986&lt;=5),(basehaz!$C$5:$C$986)^calculator!AA8,basehaz!$B$5:$B$986,(basehaz!$E$5:$E$986)^calculator!AC8)*calculator!AA8</f>
        <v>6.6582253310535897E-2</v>
      </c>
      <c r="AR8" s="1">
        <f>1-IF(OR(calculator!L8=0,calculator!L8=1),1,0)*IF(OR(calculator!M8=0,calculator!M8=1),1,0)*IF(OR(calculator!N8=0,calculator!N8=1),1,0)*IF(OR(calculator!O8=0,calculator!O8=1),1,0)*IF(OR(calculator!P8=0,calculator!P8=1),1,0)*IF(OR(calculator!Q8=0,calculator!Q8=1),1,0)*IF(OR(calculator!R8=0,calculator!R8=1),1,0)*IF(OR(calculator!S8=0,calculator!S8=1),1,0)*IF(OR(calculator!T8=0,calculator!T8=1),1,0)*IF(OR(calculator!U8=0,calculator!U8=1),1,0)*IF(OR(calculator!V8=0,calculator!V8=1),1,0)*IF(OR(calculator!W8=0,calculator!W8=1),1,0)*IF(calculator!X8&gt;=0,1,0)*IF(calculator!$B8&lt;&gt;"NA",1,0)*IF(OR(calculator!C8=0,calculator!C8=1),1,0)*IF(calculator!$D8&lt;&gt;"NA",1,0)*IF(calculator!$Y8&lt;&gt;"NA",1,0)*IF(calculator!$F8&lt;&gt;"NA",1,0)*IF(OR(calculator!G8=0,calculator!G8=1,calculator!G8=2,calculator!G8=3),1,0)*IF(OR(calculator!H8=0,calculator!H8=1),1,0)*IF(calculator!$I8&lt;&gt;"NA",1,0)*IF(calculator!$J8&lt;&gt;"NA",1,0)*IF(calculator!$K8&lt;&gt;"NA",1,0)*IF(calculator!L8&lt;&gt;"",1,0)*IF(calculator!M8&lt;&gt;"",1,0)*IF(calculator!N8&lt;&gt;"",1,0)*IF(calculator!O8&lt;&gt;"",1,0)*IF(calculator!P8&lt;&gt;"",1,0)*IF(calculator!P8&lt;&gt;"",1,0)*IF(calculator!Q8&lt;&gt;"",1,0)*IF(calculator!R8&lt;&gt;"",1,0)*IF(calculator!S8&lt;&gt;"",1,0)*IF(calculator!T8&lt;&gt;"",1,0)*IF(calculator!U8&lt;&gt;"",1,0)*IF(calculator!V8&lt;&gt;"",1,0)*IF(calculator!W8&lt;&gt;"",1,0)*
IF(calculator!X8&lt;&gt;"",1,0)*IF(calculator!B8&lt;&gt;"",1,0)*IF(calculator!C8&lt;&gt;"",1,0)*IF(calculator!D8&lt;&gt;"",1,0)*IF(calculator!Y8&lt;&gt;"",1,0)*IF(calculator!F8&lt;&gt;"",1,0)*IF(calculator!G8&lt;&gt;"",1,0)*IF(calculator!H8&lt;&gt;"",1,0)*IF(calculator!I8&lt;&gt;"",1,0)*IF(calculator!J8&lt;&gt;"",1,0)*IF(calculator!K8&lt;&gt;"",1,0)</f>
        <v>1</v>
      </c>
    </row>
    <row r="9" spans="1:48" x14ac:dyDescent="0.25">
      <c r="A9" s="1">
        <v>8</v>
      </c>
      <c r="B9" s="1">
        <v>75</v>
      </c>
      <c r="C9" s="1">
        <v>0</v>
      </c>
      <c r="D9" s="1">
        <v>45</v>
      </c>
      <c r="E9" s="1">
        <v>9</v>
      </c>
      <c r="F9" s="1">
        <v>40</v>
      </c>
      <c r="G9" s="1">
        <v>2</v>
      </c>
      <c r="H9" s="1">
        <v>1</v>
      </c>
      <c r="I9" s="1">
        <v>0</v>
      </c>
      <c r="J9" s="1">
        <v>26</v>
      </c>
      <c r="K9" s="1">
        <v>4</v>
      </c>
      <c r="Y9" s="1">
        <f t="shared" si="0"/>
        <v>9</v>
      </c>
      <c r="Z9" s="1">
        <f t="shared" si="1"/>
        <v>90</v>
      </c>
      <c r="AA9" s="1">
        <f>IF(IF(calculator!$B9&lt;&gt;"NA",1,0)*IF(OR(calculator!C9=0,calculator!C9=1),1,0)*IF(calculator!$D9&lt;&gt;"NA",1,0)*IF(calculator!$Y9&lt;&gt;"NA",1,0)*IF(calculator!$F9&lt;&gt;"NA",1,0)*IF(OR(calculator!G9=0,calculator!G9=1,calculator!G9=2,calculator!G9=3),1,0)*IF(OR(calculator!H9=0,calculator!H9=1),1,0)*IF(calculator!$I9&lt;&gt;"NA",1,0)*IF(calculator!$J9&lt;&gt;"NA",1,0)*IF(calculator!$K9&lt;&gt;"NA",1,0)*IF(calculator!B9&lt;&gt;"",1,0)*IF(calculator!C9&lt;&gt;"",1,0)*IF(calculator!D9&lt;&gt;"",1,0)*IF(calculator!Y9&lt;&gt;"",1,0)*IF(calculator!F9&lt;&gt;"",1,0)*IF(calculator!G9&lt;&gt;"",1,0)*IF(calculator!H9&lt;&gt;"",1,0)*IF(calculator!I9&lt;&gt;"",1,0)*IF(calculator!J9&lt;&gt;"",1,0)*IF(calculator!K9&lt;&gt;"",1,0)=1,EXP(calculator!C9*model_coef!$B$4+(IF(calculator!G9=1,1,0))*model_coef!$B$5+(IF(calculator!G9=2,1,0))*model_coef!$B$6+(IF(calculator!G9=3,1,0))*model_coef!$B$7+calculator!K9*model_coef!$B$8+calculator!I9*model_coef!$B$9+calculator!H9*model_coef!$B$10+(IF(calculator!J9&lt;=18.5,1,0))*model_coef!$B$11+(IF(calculator!F9&gt;20,1,0))*model_coef!$B$12+(IF(calculator!Z9&gt;=30,1,0)*IF(calculator!Z9&lt;40,1,0))*model_coef!$B$13+(IF(calculator!Z9&gt;=40,1,0)*IF(calculator!Z9&lt;50,1,0))*model_coef!$B$14+(IF(calculator!Z9&gt;=50,1,0))*model_coef!$B$15+LN(calculator!B9)*model_coef!$B$16+LN(calculator!J9)*model_coef!$B$17+LN(IF(calculator!E9="NA",0,calculator!E9)+1)*model_coef!$B$18+LN(calculator!D9)*model_coef!$B$19),"NA")</f>
        <v>65124056322.415031</v>
      </c>
      <c r="AB9" s="1">
        <f>IF(IF(calculator!$B9&lt;&gt;"NA",1,0)*IF(OR(calculator!C9=0,calculator!C9=1),1,0)*IF(calculator!$D9&lt;&gt;"NA",1,0)*IF(calculator!$Y9&lt;&gt;"NA",1,0)*IF(calculator!$F9&lt;&gt;"NA",1,0)*IF(OR(calculator!G9=0,calculator!G9=1,calculator!G9=2,calculator!G9=3),1,0)*IF(OR(calculator!H9=0,calculator!H9=1),1,0)*IF(calculator!$I9&lt;&gt;"NA",1,0)*IF(calculator!$J9&lt;&gt;"NA",1,0)*IF(calculator!$K9&lt;&gt;"NA",1,0)*IF(calculator!B9&lt;&gt;"",1,0)*IF(calculator!C9&lt;&gt;"",1,0)*IF(calculator!D9&lt;&gt;"",1,0)*IF(calculator!Y9&lt;&gt;"",1,0)*IF(calculator!F9&lt;&gt;"",1,0)*IF(calculator!G9&lt;&gt;"",1,0)*IF(calculator!H9&lt;&gt;"",1,0)*IF(calculator!I9&lt;&gt;"",1,0)*IF(calculator!J9&lt;&gt;"",1,0)*IF(calculator!K9&lt;&gt;"",1,0),EXP(calculator!C9*model_coef!$D$4+(IF(calculator!G9=1,1,0))*model_coef!$D$5+(IF(calculator!G9=2,1,0))*model_coef!$D$6+(IF(calculator!G9=3,1,0))*model_coef!$D$7+calculator!K9*model_coef!$D$8+calculator!I9*model_coef!$D$9+calculator!H9*model_coef!$D$10+(IF(calculator!J9&lt;=18.5,1,0))*model_coef!$D$11+(IF(calculator!F9&gt;20,1,0))*model_coef!$D$12+(IF(calculator!Z9&gt;=30,1,0)*IF(calculator!Z9&lt;40,1,0))*model_coef!$D$13+(IF(calculator!Z9&gt;=40,1,0)*IF(calculator!Z9&lt;50,1,0))*model_coef!$D$14+(IF(calculator!Z9&gt;=50,1,0))*model_coef!$D$15+LN(calculator!B9)*model_coef!$D$16+LN(calculator!J9)*model_coef!$D$17+LN(IF(calculator!E9="NA",0,calculator!E9)+1)*model_coef!$D$18+calculator!D9*model_coef!$D$19),"NA")</f>
        <v>53379672.096268117</v>
      </c>
      <c r="AC9" s="1">
        <f>IF(IF(calculator!$B9&lt;&gt;"NA",1,0)*IF(OR(calculator!C9=0,calculator!C9=1),1,0)*IF(calculator!$D9&lt;&gt;"NA",1,0)*IF(calculator!$Y9&lt;&gt;"NA",1,0)*IF(calculator!$F9&lt;&gt;"NA",1,0)*IF(OR(calculator!G9=0,calculator!G9=1,calculator!G9=2,calculator!G9=3),1,0)*IF(OR(calculator!H9=0,calculator!H9=1),1,0)*IF(calculator!$J9&lt;&gt;"NA",1,0)*IF(calculator!$K9&lt;&gt;"NA",1,0)*IF(calculator!B9&lt;&gt;"",1,0)*IF(calculator!C9&lt;&gt;"",1,0)*IF(calculator!D9&lt;&gt;"",1,0)*IF(calculator!Y9&lt;&gt;"",1,0)*IF(calculator!F9&lt;&gt;"",1,0)*IF(calculator!G9&lt;&gt;"",1,0)*IF(calculator!H9&lt;&gt;"",1,0)*IF(calculator!J9&lt;&gt;"",1,0)*IF(calculator!K9&lt;&gt;"",1,0)=1,EXP(calculator!C9*model_coef!$F$4+(IF(calculator!G9=1,1,0))*model_coef!$F$5+(IF(calculator!G9=2,1,0))*model_coef!$F$6+(IF(calculator!G9=3,1,0))*model_coef!$F$7+calculator!K9*model_coef!$F$8+calculator!H9*model_coef!$F$9+(IF(calculator!J9&lt;=18.5,1,0))*model_coef!$F$10+(IF(calculator!F9&gt;20,1,0))*model_coef!$F$11+(IF(calculator!Z9&gt;=30 &amp; calculator!Z9&lt;40,1,0))*model_coef!$F$12+(IF(calculator!Z9&gt;=40 &amp; calculator!Z9&lt;50,1,0))*model_coef!$F$13+(IF(calculator!Z9&gt;=50,1,0))*model_coef!$F$14+(calculator!B9)^2*model_coef!$F$15+(calculator!J9-25)^2*model_coef!$F$16+LN(IF(calculator!E9="NA",0,calculator!E9)+1)*model_coef!$F$17+calculator!D9*model_coef!$F$18),"NA")</f>
        <v>177.35813981545914</v>
      </c>
      <c r="AD9" s="1">
        <f>SUMPRODUCT(--(basehaz!$A$5:$A$986&lt;=5),(basehaz!$C$5:$C$986)^calculator!AA9,basehaz!$B$5:$B$986,(basehaz!$E$5:$E$986)^calculator!AC9)*calculator!AA9</f>
        <v>3.4829252304884595E-2</v>
      </c>
      <c r="AE9" s="1">
        <f>SUMPRODUCT(--(basehaz!$F$5:$F$1261&lt;=5),(basehaz!$H$5:$H$1261)^calculator!AB9,basehaz!$G$5:$G$1261,(basehaz!$J$5:$J$1261)^calculator!AC9)*calculator!AB9</f>
        <v>4.6451988523450512E-2</v>
      </c>
      <c r="AF9" s="1">
        <f>0.796*SUMPRODUCT(--(basehaz!$A$5:$A$986&lt;=5),(basehaz!$C$5:$C$986)^calculator!AA9,basehaz!$B$5:$B$986,(basehaz!$E$5:$E$986)^calculator!AC9)*calculator!AA9</f>
        <v>2.7724084834688141E-2</v>
      </c>
      <c r="AG9" s="1">
        <f>1.124*SUMPRODUCT(--(basehaz!$F$5:$F$1261&lt;=5),(basehaz!$H$5:$H$1261)^calculator!AB9,basehaz!$G$5:$G$1261,(basehaz!$J$5:$J$1261)^calculator!AC9)*calculator!AB9</f>
        <v>5.2212035100358385E-2</v>
      </c>
      <c r="AH9" s="1">
        <f>1/(1+EXP(model_coef!$H$4+model_coef!$H$7*LN(calculator!AG9))+EXP(model_coef!$H$5+model_coef!$H$8*LN(calculator!AG9))+EXP(model_coef!$H$6+model_coef!$H$9*LN(calculator!AG9)))</f>
        <v>0.59494981953168158</v>
      </c>
      <c r="AI9" s="1">
        <f>EXP(model_coef!$H$4+model_coef!$H$7*LN(calculator!AG9))/(1+EXP(model_coef!$H$4+model_coef!$H$7*LN(calculator!AG9))+EXP(model_coef!$H$5+model_coef!$H$8*LN(calculator!AG9))+EXP(model_coef!$H$6+model_coef!$H$9*LN(calculator!AG9)))</f>
        <v>0.16626890650375187</v>
      </c>
      <c r="AJ9" s="1">
        <f>EXP(model_coef!$H$5+model_coef!$H$8*LN(calculator!AG9))/(1+EXP(model_coef!$H$4+model_coef!$H$7*LN(calculator!AG9))+EXP(model_coef!$H$5+model_coef!$H$8*LN(calculator!AG9))+EXP(model_coef!$H$6+model_coef!$H$9*LN(calculator!AG9)))</f>
        <v>0.1495291379800654</v>
      </c>
      <c r="AK9" s="1">
        <f>EXP(model_coef!$H$6+model_coef!$H$9*LN(calculator!AG9))/(1+EXP(model_coef!$H$4+model_coef!$H$7*LN(calculator!AG9))+EXP(model_coef!$H$5+model_coef!$H$8*LN(calculator!AG9))+EXP(model_coef!$H$6+model_coef!$H$9*LN(calculator!AG9)))</f>
        <v>8.9252135984501144E-2</v>
      </c>
      <c r="AL9" s="1">
        <f>calculator!AI9+2*calculator!AJ9+3*calculator!AK9</f>
        <v>0.73308359041738602</v>
      </c>
      <c r="AM9" s="1">
        <f>SUMPRODUCT(--(basehaz!$A$5:$A$986&lt;=1),(basehaz!$C$5:$C$986)^calculator!AA9,basehaz!$B$5:$B$986,(basehaz!$E$5:$E$986)^calculator!AC9)*calculator!AA9</f>
        <v>2.2506015701499187E-3</v>
      </c>
      <c r="AN9" s="1">
        <f>SUMPRODUCT(--(basehaz!$A$5:$A$986&lt;=2),(basehaz!$C$5:$C$986)^calculator!AA9,basehaz!$B$5:$B$986,(basehaz!$E$5:$E$986)^calculator!AC9)*calculator!AA9</f>
        <v>8.6842962100730382E-3</v>
      </c>
      <c r="AO9" s="1">
        <f>SUMPRODUCT(--(basehaz!$A$5:$A$986&lt;=3),(basehaz!$C$5:$C$986)^calculator!AA9,basehaz!$B$5:$B$986,(basehaz!$E$5:$E$986)^calculator!AC9)*calculator!AA9</f>
        <v>1.6548986156902035E-2</v>
      </c>
      <c r="AP9" s="1">
        <f>SUMPRODUCT(--(basehaz!$A$5:$A$986&lt;=4),(basehaz!$C$5:$C$986)^calculator!AA9,basehaz!$B$5:$B$986,(basehaz!$E$5:$E$986)^calculator!AC9)*calculator!AA9</f>
        <v>2.506279385830841E-2</v>
      </c>
      <c r="AQ9" s="1">
        <f>SUMPRODUCT(--(basehaz!$A$5:$A$986&lt;=5),(basehaz!$C$5:$C$986)^calculator!AA9,basehaz!$B$5:$B$986,(basehaz!$E$5:$E$986)^calculator!AC9)*calculator!AA9</f>
        <v>3.4829252304884595E-2</v>
      </c>
      <c r="AR9" s="1">
        <f>1-IF(OR(calculator!L9=0,calculator!L9=1),1,0)*IF(OR(calculator!M9=0,calculator!M9=1),1,0)*IF(OR(calculator!N9=0,calculator!N9=1),1,0)*IF(OR(calculator!O9=0,calculator!O9=1),1,0)*IF(OR(calculator!P9=0,calculator!P9=1),1,0)*IF(OR(calculator!Q9=0,calculator!Q9=1),1,0)*IF(OR(calculator!R9=0,calculator!R9=1),1,0)*IF(OR(calculator!S9=0,calculator!S9=1),1,0)*IF(OR(calculator!T9=0,calculator!T9=1),1,0)*IF(OR(calculator!U9=0,calculator!U9=1),1,0)*IF(OR(calculator!V9=0,calculator!V9=1),1,0)*IF(OR(calculator!W9=0,calculator!W9=1),1,0)*IF(calculator!X9&gt;=0,1,0)*IF(calculator!$B9&lt;&gt;"NA",1,0)*IF(OR(calculator!C9=0,calculator!C9=1),1,0)*IF(calculator!$D9&lt;&gt;"NA",1,0)*IF(calculator!$Y9&lt;&gt;"NA",1,0)*IF(calculator!$F9&lt;&gt;"NA",1,0)*IF(OR(calculator!G9=0,calculator!G9=1,calculator!G9=2,calculator!G9=3),1,0)*IF(OR(calculator!H9=0,calculator!H9=1),1,0)*IF(calculator!$I9&lt;&gt;"NA",1,0)*IF(calculator!$J9&lt;&gt;"NA",1,0)*IF(calculator!$K9&lt;&gt;"NA",1,0)*IF(calculator!L9&lt;&gt;"",1,0)*IF(calculator!M9&lt;&gt;"",1,0)*IF(calculator!N9&lt;&gt;"",1,0)*IF(calculator!O9&lt;&gt;"",1,0)*IF(calculator!P9&lt;&gt;"",1,0)*IF(calculator!P9&lt;&gt;"",1,0)*IF(calculator!Q9&lt;&gt;"",1,0)*IF(calculator!R9&lt;&gt;"",1,0)*IF(calculator!S9&lt;&gt;"",1,0)*IF(calculator!T9&lt;&gt;"",1,0)*IF(calculator!U9&lt;&gt;"",1,0)*IF(calculator!V9&lt;&gt;"",1,0)*IF(calculator!W9&lt;&gt;"",1,0)*
IF(calculator!X9&lt;&gt;"",1,0)*IF(calculator!B9&lt;&gt;"",1,0)*IF(calculator!C9&lt;&gt;"",1,0)*IF(calculator!D9&lt;&gt;"",1,0)*IF(calculator!Y9&lt;&gt;"",1,0)*IF(calculator!F9&lt;&gt;"",1,0)*IF(calculator!G9&lt;&gt;"",1,0)*IF(calculator!H9&lt;&gt;"",1,0)*IF(calculator!I9&lt;&gt;"",1,0)*IF(calculator!J9&lt;&gt;"",1,0)*IF(calculator!K9&lt;&gt;"",1,0)</f>
        <v>1</v>
      </c>
    </row>
    <row r="10" spans="1:48" x14ac:dyDescent="0.25">
      <c r="A10" s="1">
        <v>9</v>
      </c>
      <c r="B10" s="1">
        <v>72</v>
      </c>
      <c r="C10" s="1">
        <v>1</v>
      </c>
      <c r="D10" s="1">
        <v>42</v>
      </c>
      <c r="E10" s="1">
        <v>6</v>
      </c>
      <c r="F10" s="1">
        <v>24</v>
      </c>
      <c r="G10" s="1">
        <v>2</v>
      </c>
      <c r="H10" s="1">
        <v>0</v>
      </c>
      <c r="I10" s="1">
        <v>2</v>
      </c>
      <c r="J10" s="1">
        <v>27</v>
      </c>
      <c r="K10" s="1">
        <v>5</v>
      </c>
      <c r="Y10" s="1">
        <f t="shared" si="0"/>
        <v>6</v>
      </c>
      <c r="Z10" s="1">
        <f t="shared" si="1"/>
        <v>50.4</v>
      </c>
      <c r="AA10" s="1">
        <f>IF(IF(calculator!$B10&lt;&gt;"NA",1,0)*IF(OR(calculator!C10=0,calculator!C10=1),1,0)*IF(calculator!$D10&lt;&gt;"NA",1,0)*IF(calculator!$Y10&lt;&gt;"NA",1,0)*IF(calculator!$F10&lt;&gt;"NA",1,0)*IF(OR(calculator!G10=0,calculator!G10=1,calculator!G10=2,calculator!G10=3),1,0)*IF(OR(calculator!H10=0,calculator!H10=1),1,0)*IF(calculator!$I10&lt;&gt;"NA",1,0)*IF(calculator!$J10&lt;&gt;"NA",1,0)*IF(calculator!$K10&lt;&gt;"NA",1,0)*IF(calculator!B10&lt;&gt;"",1,0)*IF(calculator!C10&lt;&gt;"",1,0)*IF(calculator!D10&lt;&gt;"",1,0)*IF(calculator!Y10&lt;&gt;"",1,0)*IF(calculator!F10&lt;&gt;"",1,0)*IF(calculator!G10&lt;&gt;"",1,0)*IF(calculator!H10&lt;&gt;"",1,0)*IF(calculator!I10&lt;&gt;"",1,0)*IF(calculator!J10&lt;&gt;"",1,0)*IF(calculator!K10&lt;&gt;"",1,0)=1,EXP(calculator!C10*model_coef!$B$4+(IF(calculator!G10=1,1,0))*model_coef!$B$5+(IF(calculator!G10=2,1,0))*model_coef!$B$6+(IF(calculator!G10=3,1,0))*model_coef!$B$7+calculator!K10*model_coef!$B$8+calculator!I10*model_coef!$B$9+calculator!H10*model_coef!$B$10+(IF(calculator!J10&lt;=18.5,1,0))*model_coef!$B$11+(IF(calculator!F10&gt;20,1,0))*model_coef!$B$12+(IF(calculator!Z10&gt;=30,1,0)*IF(calculator!Z10&lt;40,1,0))*model_coef!$B$13+(IF(calculator!Z10&gt;=40,1,0)*IF(calculator!Z10&lt;50,1,0))*model_coef!$B$14+(IF(calculator!Z10&gt;=50,1,0))*model_coef!$B$15+LN(calculator!B10)*model_coef!$B$16+LN(calculator!J10)*model_coef!$B$17+LN(IF(calculator!E10="NA",0,calculator!E10)+1)*model_coef!$B$18+LN(calculator!D10)*model_coef!$B$19),"NA")</f>
        <v>55926000762.85347</v>
      </c>
      <c r="AB10" s="1">
        <f>IF(IF(calculator!$B10&lt;&gt;"NA",1,0)*IF(OR(calculator!C10=0,calculator!C10=1),1,0)*IF(calculator!$D10&lt;&gt;"NA",1,0)*IF(calculator!$Y10&lt;&gt;"NA",1,0)*IF(calculator!$F10&lt;&gt;"NA",1,0)*IF(OR(calculator!G10=0,calculator!G10=1,calculator!G10=2,calculator!G10=3),1,0)*IF(OR(calculator!H10=0,calculator!H10=1),1,0)*IF(calculator!$I10&lt;&gt;"NA",1,0)*IF(calculator!$J10&lt;&gt;"NA",1,0)*IF(calculator!$K10&lt;&gt;"NA",1,0)*IF(calculator!B10&lt;&gt;"",1,0)*IF(calculator!C10&lt;&gt;"",1,0)*IF(calculator!D10&lt;&gt;"",1,0)*IF(calculator!Y10&lt;&gt;"",1,0)*IF(calculator!F10&lt;&gt;"",1,0)*IF(calculator!G10&lt;&gt;"",1,0)*IF(calculator!H10&lt;&gt;"",1,0)*IF(calculator!I10&lt;&gt;"",1,0)*IF(calculator!J10&lt;&gt;"",1,0)*IF(calculator!K10&lt;&gt;"",1,0),EXP(calculator!C10*model_coef!$D$4+(IF(calculator!G10=1,1,0))*model_coef!$D$5+(IF(calculator!G10=2,1,0))*model_coef!$D$6+(IF(calculator!G10=3,1,0))*model_coef!$D$7+calculator!K10*model_coef!$D$8+calculator!I10*model_coef!$D$9+calculator!H10*model_coef!$D$10+(IF(calculator!J10&lt;=18.5,1,0))*model_coef!$D$11+(IF(calculator!F10&gt;20,1,0))*model_coef!$D$12+(IF(calculator!Z10&gt;=30,1,0)*IF(calculator!Z10&lt;40,1,0))*model_coef!$D$13+(IF(calculator!Z10&gt;=40,1,0)*IF(calculator!Z10&lt;50,1,0))*model_coef!$D$14+(IF(calculator!Z10&gt;=50,1,0))*model_coef!$D$15+LN(calculator!B10)*model_coef!$D$16+LN(calculator!J10)*model_coef!$D$17+LN(IF(calculator!E10="NA",0,calculator!E10)+1)*model_coef!$D$18+calculator!D10*model_coef!$D$19),"NA")</f>
        <v>51145910.698885866</v>
      </c>
      <c r="AC10" s="1">
        <f>IF(IF(calculator!$B10&lt;&gt;"NA",1,0)*IF(OR(calculator!C10=0,calculator!C10=1),1,0)*IF(calculator!$D10&lt;&gt;"NA",1,0)*IF(calculator!$Y10&lt;&gt;"NA",1,0)*IF(calculator!$F10&lt;&gt;"NA",1,0)*IF(OR(calculator!G10=0,calculator!G10=1,calculator!G10=2,calculator!G10=3),1,0)*IF(OR(calculator!H10=0,calculator!H10=1),1,0)*IF(calculator!$J10&lt;&gt;"NA",1,0)*IF(calculator!$K10&lt;&gt;"NA",1,0)*IF(calculator!B10&lt;&gt;"",1,0)*IF(calculator!C10&lt;&gt;"",1,0)*IF(calculator!D10&lt;&gt;"",1,0)*IF(calculator!Y10&lt;&gt;"",1,0)*IF(calculator!F10&lt;&gt;"",1,0)*IF(calculator!G10&lt;&gt;"",1,0)*IF(calculator!H10&lt;&gt;"",1,0)*IF(calculator!J10&lt;&gt;"",1,0)*IF(calculator!K10&lt;&gt;"",1,0)=1,EXP(calculator!C10*model_coef!$F$4+(IF(calculator!G10=1,1,0))*model_coef!$F$5+(IF(calculator!G10=2,1,0))*model_coef!$F$6+(IF(calculator!G10=3,1,0))*model_coef!$F$7+calculator!K10*model_coef!$F$8+calculator!H10*model_coef!$F$9+(IF(calculator!J10&lt;=18.5,1,0))*model_coef!$F$10+(IF(calculator!F10&gt;20,1,0))*model_coef!$F$11+(IF(calculator!Z10&gt;=30 &amp; calculator!Z10&lt;40,1,0))*model_coef!$F$12+(IF(calculator!Z10&gt;=40 &amp; calculator!Z10&lt;50,1,0))*model_coef!$F$13+(IF(calculator!Z10&gt;=50,1,0))*model_coef!$F$14+(calculator!B10)^2*model_coef!$F$15+(calculator!J10-25)^2*model_coef!$F$16+LN(IF(calculator!E10="NA",0,calculator!E10)+1)*model_coef!$F$17+calculator!D10*model_coef!$F$18),"NA")</f>
        <v>37.085456040238171</v>
      </c>
      <c r="AD10" s="1">
        <f>SUMPRODUCT(--(basehaz!$A$5:$A$986&lt;=5),(basehaz!$C$5:$C$986)^calculator!AA10,basehaz!$B$5:$B$986,(basehaz!$E$5:$E$986)^calculator!AC10)*calculator!AA10</f>
        <v>3.4355548696978266E-2</v>
      </c>
      <c r="AE10" s="1">
        <f>SUMPRODUCT(--(basehaz!$F$5:$F$1261&lt;=5),(basehaz!$H$5:$H$1261)^calculator!AB10,basehaz!$G$5:$G$1261,(basehaz!$J$5:$J$1261)^calculator!AC10)*calculator!AB10</f>
        <v>5.0396918995786008E-2</v>
      </c>
      <c r="AF10" s="1">
        <f>0.796*SUMPRODUCT(--(basehaz!$A$5:$A$986&lt;=5),(basehaz!$C$5:$C$986)^calculator!AA10,basehaz!$B$5:$B$986,(basehaz!$E$5:$E$986)^calculator!AC10)*calculator!AA10</f>
        <v>2.7347016762794701E-2</v>
      </c>
      <c r="AG10" s="1">
        <f>1.124*SUMPRODUCT(--(basehaz!$F$5:$F$1261&lt;=5),(basehaz!$H$5:$H$1261)^calculator!AB10,basehaz!$G$5:$G$1261,(basehaz!$J$5:$J$1261)^calculator!AC10)*calculator!AB10</f>
        <v>5.6646136951263484E-2</v>
      </c>
      <c r="AH10" s="1">
        <f>1/(1+EXP(model_coef!$H$4+model_coef!$H$7*LN(calculator!AG10))+EXP(model_coef!$H$5+model_coef!$H$8*LN(calculator!AG10))+EXP(model_coef!$H$6+model_coef!$H$9*LN(calculator!AG10)))</f>
        <v>0.59053809615459818</v>
      </c>
      <c r="AI10" s="1">
        <f>EXP(model_coef!$H$4+model_coef!$H$7*LN(calculator!AG10))/(1+EXP(model_coef!$H$4+model_coef!$H$7*LN(calculator!AG10))+EXP(model_coef!$H$5+model_coef!$H$8*LN(calculator!AG10))+EXP(model_coef!$H$6+model_coef!$H$9*LN(calculator!AG10)))</f>
        <v>0.16797384550168121</v>
      </c>
      <c r="AJ10" s="1">
        <f>EXP(model_coef!$H$5+model_coef!$H$8*LN(calculator!AG10))/(1+EXP(model_coef!$H$4+model_coef!$H$7*LN(calculator!AG10))+EXP(model_coef!$H$5+model_coef!$H$8*LN(calculator!AG10))+EXP(model_coef!$H$6+model_coef!$H$9*LN(calculator!AG10)))</f>
        <v>0.15065564758395558</v>
      </c>
      <c r="AK10" s="1">
        <f>EXP(model_coef!$H$6+model_coef!$H$9*LN(calculator!AG10))/(1+EXP(model_coef!$H$4+model_coef!$H$7*LN(calculator!AG10))+EXP(model_coef!$H$5+model_coef!$H$8*LN(calculator!AG10))+EXP(model_coef!$H$6+model_coef!$H$9*LN(calculator!AG10)))</f>
        <v>9.0832410759765031E-2</v>
      </c>
      <c r="AL10" s="1">
        <f>calculator!AI10+2*calculator!AJ10+3*calculator!AK10</f>
        <v>0.74178237294888749</v>
      </c>
      <c r="AM10" s="1">
        <f>SUMPRODUCT(--(basehaz!$A$5:$A$986&lt;=1),(basehaz!$C$5:$C$986)^calculator!AA10,basehaz!$B$5:$B$986,(basehaz!$E$5:$E$986)^calculator!AC10)*calculator!AA10</f>
        <v>1.9564388211847149E-3</v>
      </c>
      <c r="AN10" s="1">
        <f>SUMPRODUCT(--(basehaz!$A$5:$A$986&lt;=2),(basehaz!$C$5:$C$986)^calculator!AA10,basehaz!$B$5:$B$986,(basehaz!$E$5:$E$986)^calculator!AC10)*calculator!AA10</f>
        <v>7.7371360154669753E-3</v>
      </c>
      <c r="AO10" s="1">
        <f>SUMPRODUCT(--(basehaz!$A$5:$A$986&lt;=3),(basehaz!$C$5:$C$986)^calculator!AA10,basehaz!$B$5:$B$986,(basehaz!$E$5:$E$986)^calculator!AC10)*calculator!AA10</f>
        <v>1.5205028173846889E-2</v>
      </c>
      <c r="AP10" s="1">
        <f>SUMPRODUCT(--(basehaz!$A$5:$A$986&lt;=4),(basehaz!$C$5:$C$986)^calculator!AA10,basehaz!$B$5:$B$986,(basehaz!$E$5:$E$986)^calculator!AC10)*calculator!AA10</f>
        <v>2.3797599033554138E-2</v>
      </c>
      <c r="AQ10" s="1">
        <f>SUMPRODUCT(--(basehaz!$A$5:$A$986&lt;=5),(basehaz!$C$5:$C$986)^calculator!AA10,basehaz!$B$5:$B$986,(basehaz!$E$5:$E$986)^calculator!AC10)*calculator!AA10</f>
        <v>3.4355548696978266E-2</v>
      </c>
      <c r="AR10" s="1">
        <f>1-IF(OR(calculator!L10=0,calculator!L10=1),1,0)*IF(OR(calculator!M10=0,calculator!M10=1),1,0)*IF(OR(calculator!N10=0,calculator!N10=1),1,0)*IF(OR(calculator!O10=0,calculator!O10=1),1,0)*IF(OR(calculator!P10=0,calculator!P10=1),1,0)*IF(OR(calculator!Q10=0,calculator!Q10=1),1,0)*IF(OR(calculator!R10=0,calculator!R10=1),1,0)*IF(OR(calculator!S10=0,calculator!S10=1),1,0)*IF(OR(calculator!T10=0,calculator!T10=1),1,0)*IF(OR(calculator!U10=0,calculator!U10=1),1,0)*IF(OR(calculator!V10=0,calculator!V10=1),1,0)*IF(OR(calculator!W10=0,calculator!W10=1),1,0)*IF(calculator!X10&gt;=0,1,0)*IF(calculator!$B10&lt;&gt;"NA",1,0)*IF(OR(calculator!C10=0,calculator!C10=1),1,0)*IF(calculator!$D10&lt;&gt;"NA",1,0)*IF(calculator!$Y10&lt;&gt;"NA",1,0)*IF(calculator!$F10&lt;&gt;"NA",1,0)*IF(OR(calculator!G10=0,calculator!G10=1,calculator!G10=2,calculator!G10=3),1,0)*IF(OR(calculator!H10=0,calculator!H10=1),1,0)*IF(calculator!$I10&lt;&gt;"NA",1,0)*IF(calculator!$J10&lt;&gt;"NA",1,0)*IF(calculator!$K10&lt;&gt;"NA",1,0)*IF(calculator!L10&lt;&gt;"",1,0)*IF(calculator!M10&lt;&gt;"",1,0)*IF(calculator!N10&lt;&gt;"",1,0)*IF(calculator!O10&lt;&gt;"",1,0)*IF(calculator!P10&lt;&gt;"",1,0)*IF(calculator!P10&lt;&gt;"",1,0)*IF(calculator!Q10&lt;&gt;"",1,0)*IF(calculator!R10&lt;&gt;"",1,0)*IF(calculator!S10&lt;&gt;"",1,0)*IF(calculator!T10&lt;&gt;"",1,0)*IF(calculator!U10&lt;&gt;"",1,0)*IF(calculator!V10&lt;&gt;"",1,0)*IF(calculator!W10&lt;&gt;"",1,0)*
IF(calculator!X10&lt;&gt;"",1,0)*IF(calculator!B10&lt;&gt;"",1,0)*IF(calculator!C10&lt;&gt;"",1,0)*IF(calculator!D10&lt;&gt;"",1,0)*IF(calculator!Y10&lt;&gt;"",1,0)*IF(calculator!F10&lt;&gt;"",1,0)*IF(calculator!G10&lt;&gt;"",1,0)*IF(calculator!H10&lt;&gt;"",1,0)*IF(calculator!I10&lt;&gt;"",1,0)*IF(calculator!J10&lt;&gt;"",1,0)*IF(calculator!K10&lt;&gt;"",1,0)</f>
        <v>1</v>
      </c>
    </row>
    <row r="11" spans="1:48" x14ac:dyDescent="0.25">
      <c r="A11" s="1">
        <v>10</v>
      </c>
      <c r="B11" s="1">
        <v>56</v>
      </c>
      <c r="C11" s="1">
        <v>0</v>
      </c>
      <c r="D11" s="1">
        <v>29</v>
      </c>
      <c r="E11" s="1">
        <v>6</v>
      </c>
      <c r="F11" s="1">
        <v>40</v>
      </c>
      <c r="G11" s="1">
        <v>3</v>
      </c>
      <c r="H11" s="1">
        <v>1</v>
      </c>
      <c r="I11" s="1">
        <v>0</v>
      </c>
      <c r="J11" s="1">
        <v>24</v>
      </c>
      <c r="K11" s="1">
        <v>5</v>
      </c>
      <c r="Y11" s="1">
        <f t="shared" si="0"/>
        <v>6</v>
      </c>
      <c r="Z11" s="1">
        <f t="shared" si="1"/>
        <v>58</v>
      </c>
      <c r="AA11" s="1">
        <f>IF(IF(calculator!$B11&lt;&gt;"NA",1,0)*IF(OR(calculator!C11=0,calculator!C11=1),1,0)*IF(calculator!$D11&lt;&gt;"NA",1,0)*IF(calculator!$Y11&lt;&gt;"NA",1,0)*IF(calculator!$F11&lt;&gt;"NA",1,0)*IF(OR(calculator!G11=0,calculator!G11=1,calculator!G11=2,calculator!G11=3),1,0)*IF(OR(calculator!H11=0,calculator!H11=1),1,0)*IF(calculator!$I11&lt;&gt;"NA",1,0)*IF(calculator!$J11&lt;&gt;"NA",1,0)*IF(calculator!$K11&lt;&gt;"NA",1,0)*IF(calculator!B11&lt;&gt;"",1,0)*IF(calculator!C11&lt;&gt;"",1,0)*IF(calculator!D11&lt;&gt;"",1,0)*IF(calculator!Y11&lt;&gt;"",1,0)*IF(calculator!F11&lt;&gt;"",1,0)*IF(calculator!G11&lt;&gt;"",1,0)*IF(calculator!H11&lt;&gt;"",1,0)*IF(calculator!I11&lt;&gt;"",1,0)*IF(calculator!J11&lt;&gt;"",1,0)*IF(calculator!K11&lt;&gt;"",1,0)=1,EXP(calculator!C11*model_coef!$B$4+(IF(calculator!G11=1,1,0))*model_coef!$B$5+(IF(calculator!G11=2,1,0))*model_coef!$B$6+(IF(calculator!G11=3,1,0))*model_coef!$B$7+calculator!K11*model_coef!$B$8+calculator!I11*model_coef!$B$9+calculator!H11*model_coef!$B$10+(IF(calculator!J11&lt;=18.5,1,0))*model_coef!$B$11+(IF(calculator!F11&gt;20,1,0))*model_coef!$B$12+(IF(calculator!Z11&gt;=30,1,0)*IF(calculator!Z11&lt;40,1,0))*model_coef!$B$13+(IF(calculator!Z11&gt;=40,1,0)*IF(calculator!Z11&lt;50,1,0))*model_coef!$B$14+(IF(calculator!Z11&gt;=50,1,0))*model_coef!$B$15+LN(calculator!B11)*model_coef!$B$16+LN(calculator!J11)*model_coef!$B$17+LN(IF(calculator!E11="NA",0,calculator!E11)+1)*model_coef!$B$18+LN(calculator!D11)*model_coef!$B$19),"NA")</f>
        <v>10112436159.70204</v>
      </c>
      <c r="AB11" s="1">
        <f>IF(IF(calculator!$B11&lt;&gt;"NA",1,0)*IF(OR(calculator!C11=0,calculator!C11=1),1,0)*IF(calculator!$D11&lt;&gt;"NA",1,0)*IF(calculator!$Y11&lt;&gt;"NA",1,0)*IF(calculator!$F11&lt;&gt;"NA",1,0)*IF(OR(calculator!G11=0,calculator!G11=1,calculator!G11=2,calculator!G11=3),1,0)*IF(OR(calculator!H11=0,calculator!H11=1),1,0)*IF(calculator!$I11&lt;&gt;"NA",1,0)*IF(calculator!$J11&lt;&gt;"NA",1,0)*IF(calculator!$K11&lt;&gt;"NA",1,0)*IF(calculator!B11&lt;&gt;"",1,0)*IF(calculator!C11&lt;&gt;"",1,0)*IF(calculator!D11&lt;&gt;"",1,0)*IF(calculator!Y11&lt;&gt;"",1,0)*IF(calculator!F11&lt;&gt;"",1,0)*IF(calculator!G11&lt;&gt;"",1,0)*IF(calculator!H11&lt;&gt;"",1,0)*IF(calculator!I11&lt;&gt;"",1,0)*IF(calculator!J11&lt;&gt;"",1,0)*IF(calculator!K11&lt;&gt;"",1,0),EXP(calculator!C11*model_coef!$D$4+(IF(calculator!G11=1,1,0))*model_coef!$D$5+(IF(calculator!G11=2,1,0))*model_coef!$D$6+(IF(calculator!G11=3,1,0))*model_coef!$D$7+calculator!K11*model_coef!$D$8+calculator!I11*model_coef!$D$9+calculator!H11*model_coef!$D$10+(IF(calculator!J11&lt;=18.5,1,0))*model_coef!$D$11+(IF(calculator!F11&gt;20,1,0))*model_coef!$D$12+(IF(calculator!Z11&gt;=30,1,0)*IF(calculator!Z11&lt;40,1,0))*model_coef!$D$13+(IF(calculator!Z11&gt;=40,1,0)*IF(calculator!Z11&lt;50,1,0))*model_coef!$D$14+(IF(calculator!Z11&gt;=50,1,0))*model_coef!$D$15+LN(calculator!B11)*model_coef!$D$16+LN(calculator!J11)*model_coef!$D$17+LN(IF(calculator!E11="NA",0,calculator!E11)+1)*model_coef!$D$18+calculator!D11*model_coef!$D$19),"NA")</f>
        <v>11604216.978900569</v>
      </c>
      <c r="AC11" s="1">
        <f>IF(IF(calculator!$B11&lt;&gt;"NA",1,0)*IF(OR(calculator!C11=0,calculator!C11=1),1,0)*IF(calculator!$D11&lt;&gt;"NA",1,0)*IF(calculator!$Y11&lt;&gt;"NA",1,0)*IF(calculator!$F11&lt;&gt;"NA",1,0)*IF(OR(calculator!G11=0,calculator!G11=1,calculator!G11=2,calculator!G11=3),1,0)*IF(OR(calculator!H11=0,calculator!H11=1),1,0)*IF(calculator!$J11&lt;&gt;"NA",1,0)*IF(calculator!$K11&lt;&gt;"NA",1,0)*IF(calculator!B11&lt;&gt;"",1,0)*IF(calculator!C11&lt;&gt;"",1,0)*IF(calculator!D11&lt;&gt;"",1,0)*IF(calculator!Y11&lt;&gt;"",1,0)*IF(calculator!F11&lt;&gt;"",1,0)*IF(calculator!G11&lt;&gt;"",1,0)*IF(calculator!H11&lt;&gt;"",1,0)*IF(calculator!J11&lt;&gt;"",1,0)*IF(calculator!K11&lt;&gt;"",1,0)=1,EXP(calculator!C11*model_coef!$F$4+(IF(calculator!G11=1,1,0))*model_coef!$F$5+(IF(calculator!G11=2,1,0))*model_coef!$F$6+(IF(calculator!G11=3,1,0))*model_coef!$F$7+calculator!K11*model_coef!$F$8+calculator!H11*model_coef!$F$9+(IF(calculator!J11&lt;=18.5,1,0))*model_coef!$F$10+(IF(calculator!F11&gt;20,1,0))*model_coef!$F$11+(IF(calculator!Z11&gt;=30 &amp; calculator!Z11&lt;40,1,0))*model_coef!$F$12+(IF(calculator!Z11&gt;=40 &amp; calculator!Z11&lt;50,1,0))*model_coef!$F$13+(IF(calculator!Z11&gt;=50,1,0))*model_coef!$F$14+(calculator!B11)^2*model_coef!$F$15+(calculator!J11-25)^2*model_coef!$F$16+LN(IF(calculator!E11="NA",0,calculator!E11)+1)*model_coef!$F$17+calculator!D11*model_coef!$F$18),"NA")</f>
        <v>18.350745090734879</v>
      </c>
      <c r="AD11" s="1">
        <f>SUMPRODUCT(--(basehaz!$A$5:$A$986&lt;=5),(basehaz!$C$5:$C$986)^calculator!AA11,basehaz!$B$5:$B$986,(basehaz!$E$5:$E$986)^calculator!AC11)*calculator!AA11</f>
        <v>6.4221499599904641E-3</v>
      </c>
      <c r="AE11" s="1">
        <f>SUMPRODUCT(--(basehaz!$F$5:$F$1261&lt;=5),(basehaz!$H$5:$H$1261)^calculator!AB11,basehaz!$G$5:$G$1261,(basehaz!$J$5:$J$1261)^calculator!AC11)*calculator!AB11</f>
        <v>1.1869681839054473E-2</v>
      </c>
      <c r="AF11" s="1">
        <f>0.796*SUMPRODUCT(--(basehaz!$A$5:$A$986&lt;=5),(basehaz!$C$5:$C$986)^calculator!AA11,basehaz!$B$5:$B$986,(basehaz!$E$5:$E$986)^calculator!AC11)*calculator!AA11</f>
        <v>5.11203136815241E-3</v>
      </c>
      <c r="AG11" s="1">
        <f>1.124*SUMPRODUCT(--(basehaz!$F$5:$F$1261&lt;=5),(basehaz!$H$5:$H$1261)^calculator!AB11,basehaz!$G$5:$G$1261,(basehaz!$J$5:$J$1261)^calculator!AC11)*calculator!AB11</f>
        <v>1.3341522387097229E-2</v>
      </c>
      <c r="AH11" s="1">
        <f>1/(1+EXP(model_coef!$H$4+model_coef!$H$7*LN(calculator!AG11))+EXP(model_coef!$H$5+model_coef!$H$8*LN(calculator!AG11))+EXP(model_coef!$H$6+model_coef!$H$9*LN(calculator!AG11)))</f>
        <v>0.66559412799285833</v>
      </c>
      <c r="AI11" s="1">
        <f>EXP(model_coef!$H$4+model_coef!$H$7*LN(calculator!AG11))/(1+EXP(model_coef!$H$4+model_coef!$H$7*LN(calculator!AG11))+EXP(model_coef!$H$5+model_coef!$H$8*LN(calculator!AG11))+EXP(model_coef!$H$6+model_coef!$H$9*LN(calculator!AG11)))</f>
        <v>0.13844151865539844</v>
      </c>
      <c r="AJ11" s="1">
        <f>EXP(model_coef!$H$5+model_coef!$H$8*LN(calculator!AG11))/(1+EXP(model_coef!$H$4+model_coef!$H$7*LN(calculator!AG11))+EXP(model_coef!$H$5+model_coef!$H$8*LN(calculator!AG11))+EXP(model_coef!$H$6+model_coef!$H$9*LN(calculator!AG11)))</f>
        <v>0.13025172083490646</v>
      </c>
      <c r="AK11" s="1">
        <f>EXP(model_coef!$H$6+model_coef!$H$9*LN(calculator!AG11))/(1+EXP(model_coef!$H$4+model_coef!$H$7*LN(calculator!AG11))+EXP(model_coef!$H$5+model_coef!$H$8*LN(calculator!AG11))+EXP(model_coef!$H$6+model_coef!$H$9*LN(calculator!AG11)))</f>
        <v>6.5712632516836664E-2</v>
      </c>
      <c r="AL11" s="1">
        <f>calculator!AI11+2*calculator!AJ11+3*calculator!AK11</f>
        <v>0.59608285787572135</v>
      </c>
      <c r="AM11" s="1">
        <f>SUMPRODUCT(--(basehaz!$A$5:$A$986&lt;=1),(basehaz!$C$5:$C$986)^calculator!AA11,basehaz!$B$5:$B$986,(basehaz!$E$5:$E$986)^calculator!AC11)*calculator!AA11</f>
        <v>3.54602148455072E-4</v>
      </c>
      <c r="AN11" s="1">
        <f>SUMPRODUCT(--(basehaz!$A$5:$A$986&lt;=2),(basehaz!$C$5:$C$986)^calculator!AA11,basehaz!$B$5:$B$986,(basehaz!$E$5:$E$986)^calculator!AC11)*calculator!AA11</f>
        <v>1.4102938220206564E-3</v>
      </c>
      <c r="AO11" s="1">
        <f>SUMPRODUCT(--(basehaz!$A$5:$A$986&lt;=3),(basehaz!$C$5:$C$986)^calculator!AA11,basehaz!$B$5:$B$986,(basehaz!$E$5:$E$986)^calculator!AC11)*calculator!AA11</f>
        <v>2.7917076635579391E-3</v>
      </c>
      <c r="AP11" s="1">
        <f>SUMPRODUCT(--(basehaz!$A$5:$A$986&lt;=4),(basehaz!$C$5:$C$986)^calculator!AA11,basehaz!$B$5:$B$986,(basehaz!$E$5:$E$986)^calculator!AC11)*calculator!AA11</f>
        <v>4.4049959021422785E-3</v>
      </c>
      <c r="AQ11" s="1">
        <f>SUMPRODUCT(--(basehaz!$A$5:$A$986&lt;=5),(basehaz!$C$5:$C$986)^calculator!AA11,basehaz!$B$5:$B$986,(basehaz!$E$5:$E$986)^calculator!AC11)*calculator!AA11</f>
        <v>6.4221499599904641E-3</v>
      </c>
      <c r="AR11" s="1">
        <f>1-IF(OR(calculator!L11=0,calculator!L11=1),1,0)*IF(OR(calculator!M11=0,calculator!M11=1),1,0)*IF(OR(calculator!N11=0,calculator!N11=1),1,0)*IF(OR(calculator!O11=0,calculator!O11=1),1,0)*IF(OR(calculator!P11=0,calculator!P11=1),1,0)*IF(OR(calculator!Q11=0,calculator!Q11=1),1,0)*IF(OR(calculator!R11=0,calculator!R11=1),1,0)*IF(OR(calculator!S11=0,calculator!S11=1),1,0)*IF(OR(calculator!T11=0,calculator!T11=1),1,0)*IF(OR(calculator!U11=0,calculator!U11=1),1,0)*IF(OR(calculator!V11=0,calculator!V11=1),1,0)*IF(OR(calculator!W11=0,calculator!W11=1),1,0)*IF(calculator!X11&gt;=0,1,0)*IF(calculator!$B11&lt;&gt;"NA",1,0)*IF(OR(calculator!C11=0,calculator!C11=1),1,0)*IF(calculator!$D11&lt;&gt;"NA",1,0)*IF(calculator!$Y11&lt;&gt;"NA",1,0)*IF(calculator!$F11&lt;&gt;"NA",1,0)*IF(OR(calculator!G11=0,calculator!G11=1,calculator!G11=2,calculator!G11=3),1,0)*IF(OR(calculator!H11=0,calculator!H11=1),1,0)*IF(calculator!$I11&lt;&gt;"NA",1,0)*IF(calculator!$J11&lt;&gt;"NA",1,0)*IF(calculator!$K11&lt;&gt;"NA",1,0)*IF(calculator!L11&lt;&gt;"",1,0)*IF(calculator!M11&lt;&gt;"",1,0)*IF(calculator!N11&lt;&gt;"",1,0)*IF(calculator!O11&lt;&gt;"",1,0)*IF(calculator!P11&lt;&gt;"",1,0)*IF(calculator!P11&lt;&gt;"",1,0)*IF(calculator!Q11&lt;&gt;"",1,0)*IF(calculator!R11&lt;&gt;"",1,0)*IF(calculator!S11&lt;&gt;"",1,0)*IF(calculator!T11&lt;&gt;"",1,0)*IF(calculator!U11&lt;&gt;"",1,0)*IF(calculator!V11&lt;&gt;"",1,0)*IF(calculator!W11&lt;&gt;"",1,0)*
IF(calculator!X11&lt;&gt;"",1,0)*IF(calculator!B11&lt;&gt;"",1,0)*IF(calculator!C11&lt;&gt;"",1,0)*IF(calculator!D11&lt;&gt;"",1,0)*IF(calculator!Y11&lt;&gt;"",1,0)*IF(calculator!F11&lt;&gt;"",1,0)*IF(calculator!G11&lt;&gt;"",1,0)*IF(calculator!H11&lt;&gt;"",1,0)*IF(calculator!I11&lt;&gt;"",1,0)*IF(calculator!J11&lt;&gt;"",1,0)*IF(calculator!K11&lt;&gt;"",1,0)</f>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heetViews>
  <sheetFormatPr defaultRowHeight="15" x14ac:dyDescent="0.25"/>
  <cols>
    <col min="1" max="1" width="9.140625" customWidth="1"/>
    <col min="2" max="3" width="18.7109375" customWidth="1"/>
    <col min="4" max="13" width="18.7109375" style="33" customWidth="1"/>
  </cols>
  <sheetData>
    <row r="1" spans="1:13" x14ac:dyDescent="0.25">
      <c r="A1" s="32" t="s">
        <v>154</v>
      </c>
    </row>
    <row r="2" spans="1:13" ht="60" customHeight="1" x14ac:dyDescent="0.25">
      <c r="A2" s="26" t="s">
        <v>28</v>
      </c>
      <c r="B2" s="27" t="s">
        <v>60</v>
      </c>
      <c r="C2" s="27" t="s">
        <v>61</v>
      </c>
      <c r="D2" s="34" t="s">
        <v>62</v>
      </c>
      <c r="E2" s="34" t="s">
        <v>63</v>
      </c>
      <c r="F2" s="34" t="s">
        <v>64</v>
      </c>
      <c r="G2" s="34" t="s">
        <v>65</v>
      </c>
      <c r="H2" s="34" t="s">
        <v>66</v>
      </c>
      <c r="I2" s="34" t="s">
        <v>192</v>
      </c>
      <c r="J2" s="34" t="s">
        <v>193</v>
      </c>
      <c r="K2" s="34" t="s">
        <v>194</v>
      </c>
      <c r="L2" s="34" t="s">
        <v>195</v>
      </c>
      <c r="M2" s="34" t="s">
        <v>196</v>
      </c>
    </row>
    <row r="3" spans="1:13" x14ac:dyDescent="0.25">
      <c r="A3">
        <v>1</v>
      </c>
      <c r="B3">
        <f>IF(calculator!B2&gt;=50 &amp; calculator!B2&lt;80 &amp; calculator!Z2&gt;=30,1,0)</f>
        <v>1</v>
      </c>
      <c r="C3">
        <v>5</v>
      </c>
      <c r="D3" s="33">
        <f>1000*calculator!AD2</f>
        <v>43.166183666750015</v>
      </c>
      <c r="E3" s="33">
        <f>1000*(calculator!AD2-calculator!AF2)</f>
        <v>8.8059014680170051</v>
      </c>
      <c r="F3" s="33">
        <f>1000*calculator!AE2</f>
        <v>60.640018231049893</v>
      </c>
      <c r="G3" s="33">
        <f>1000*(calculator!AG2-calculator!AE2)</f>
        <v>7.5193622606501975</v>
      </c>
      <c r="H3" s="33">
        <f>1000*(1-calculator!AH2)</f>
        <v>419.54239242280909</v>
      </c>
      <c r="I3" s="33">
        <f>IF(calculator!AR2=0,calculator!AV2,"NA")</f>
        <v>44.237087853808163</v>
      </c>
      <c r="J3" s="33">
        <f>IF(calculator!AR2=0,calculator!AT2,"NA")</f>
        <v>14.41865628811488</v>
      </c>
      <c r="K3" s="33">
        <f>IF(calculator!AR2=0,calculator!AU2,"NA")</f>
        <v>14.53977083391586</v>
      </c>
      <c r="L3" s="33">
        <f>IF(calculator!AR2=0,(calculator!AV2/365.25)/calculator!AG2,"NA")</f>
        <v>1.7769314352223164</v>
      </c>
      <c r="M3" s="33">
        <f>IF(calculator!AR2=0,(calculator!AV2/365.25)/(calculator!AD2-calculator!AF2),"NA")</f>
        <v>13.753792980862674</v>
      </c>
    </row>
    <row r="4" spans="1:13" x14ac:dyDescent="0.25">
      <c r="A4">
        <v>2</v>
      </c>
      <c r="B4" s="1">
        <f>IF(calculator!B3&gt;=50 &amp; calculator!B3&lt;80 &amp; calculator!Z3&gt;=30,1,0)</f>
        <v>1</v>
      </c>
      <c r="C4" s="1">
        <v>5</v>
      </c>
      <c r="D4" s="33">
        <f>1000*calculator!AD3</f>
        <v>66.58225331053589</v>
      </c>
      <c r="E4" s="33">
        <f>1000*(calculator!AD3-calculator!AF3)</f>
        <v>13.582779675349322</v>
      </c>
      <c r="F4" s="33">
        <f>1000*calculator!AE3</f>
        <v>103.55041352186652</v>
      </c>
      <c r="G4" s="33">
        <f>1000*(calculator!AG3-calculator!AE3)</f>
        <v>12.840251276711456</v>
      </c>
      <c r="H4" s="33">
        <f>1000*(1-calculator!AH3)</f>
        <v>449.15073888714085</v>
      </c>
      <c r="I4" s="33">
        <f>IF(calculator!AR3=0,calculator!AV3,"NA")</f>
        <v>88.692171162063602</v>
      </c>
      <c r="J4" s="33">
        <f>IF(calculator!AR3=0,calculator!AT3,"NA")</f>
        <v>18.701486898227429</v>
      </c>
      <c r="K4" s="33">
        <f>IF(calculator!AR3=0,calculator!AU3,"NA")</f>
        <v>18.944312828855939</v>
      </c>
      <c r="L4" s="33">
        <f>IF(calculator!AR3=0,(calculator!AV3/365.25)/calculator!AG3,"NA")</f>
        <v>2.0863007445548818</v>
      </c>
      <c r="M4" s="33">
        <f>IF(calculator!AR3=0,(calculator!AV3/365.25)/(calculator!AD3-calculator!AF3),"NA")</f>
        <v>17.877484317087394</v>
      </c>
    </row>
    <row r="5" spans="1:13" x14ac:dyDescent="0.25">
      <c r="A5">
        <v>3</v>
      </c>
      <c r="B5" s="1">
        <f>IF(calculator!B4&gt;=50 &amp; calculator!B4&lt;80 &amp; calculator!Z4&gt;=30,1,0)</f>
        <v>1</v>
      </c>
      <c r="C5" s="1">
        <v>5</v>
      </c>
      <c r="D5" s="33">
        <f>1000*calculator!AD4</f>
        <v>34.829252304884598</v>
      </c>
      <c r="E5" s="33">
        <f>1000*(calculator!AD4-calculator!AF4)</f>
        <v>7.105167470196454</v>
      </c>
      <c r="F5" s="33">
        <f>1000*calculator!AE4</f>
        <v>46.45198852345051</v>
      </c>
      <c r="G5" s="33">
        <f>1000*(calculator!AG4-calculator!AE4)</f>
        <v>5.7600465769078735</v>
      </c>
      <c r="H5" s="33">
        <f>1000*(1-calculator!AH4)</f>
        <v>405.05018046831844</v>
      </c>
      <c r="I5" s="33">
        <f>IF(calculator!AR4=0,calculator!AV4,"NA")</f>
        <v>31.92552748668718</v>
      </c>
      <c r="J5" s="33">
        <f>IF(calculator!AR4=0,calculator!AT4,"NA")</f>
        <v>12.970724975641847</v>
      </c>
      <c r="K5" s="33">
        <f>IF(calculator!AR4=0,calculator!AU4,"NA")</f>
        <v>13.05813230620088</v>
      </c>
      <c r="L5" s="33">
        <f>IF(calculator!AR4=0,(calculator!AV4/365.25)/calculator!AG4,"NA")</f>
        <v>1.6740839615047693</v>
      </c>
      <c r="M5" s="33">
        <f>IF(calculator!AR4=0,(calculator!AV4/365.25)/(calculator!AD4-calculator!AF4),"NA")</f>
        <v>12.301938121187913</v>
      </c>
    </row>
    <row r="6" spans="1:13" x14ac:dyDescent="0.25">
      <c r="A6">
        <v>4</v>
      </c>
      <c r="B6" s="1">
        <f>IF(calculator!B5&gt;=50 &amp; calculator!B5&lt;80 &amp; calculator!Z5&gt;=30,1,0)</f>
        <v>1</v>
      </c>
      <c r="C6" s="1">
        <v>5</v>
      </c>
      <c r="D6" s="33">
        <f>1000*calculator!AD5</f>
        <v>34.355548696978268</v>
      </c>
      <c r="E6" s="33">
        <f>1000*(calculator!AD5-calculator!AF5)</f>
        <v>7.0085319341835657</v>
      </c>
      <c r="F6" s="33">
        <f>1000*calculator!AE5</f>
        <v>50.39691899578601</v>
      </c>
      <c r="G6" s="33">
        <f>1000*(calculator!AG5-calculator!AE5)</f>
        <v>6.2492179554774765</v>
      </c>
      <c r="H6" s="33">
        <f>1000*(1-calculator!AH5)</f>
        <v>409.46190384540182</v>
      </c>
      <c r="I6" s="33">
        <f>IF(calculator!AR5=0,calculator!AV5,"NA")</f>
        <v>49.479061941612386</v>
      </c>
      <c r="J6" s="33">
        <f>IF(calculator!AR5=0,calculator!AT5,"NA")</f>
        <v>21.13740250459503</v>
      </c>
      <c r="K6" s="33">
        <f>IF(calculator!AR5=0,calculator!AU5,"NA")</f>
        <v>21.27286879327843</v>
      </c>
      <c r="L6" s="33">
        <f>IF(calculator!AR5=0,(calculator!AV5/365.25)/calculator!AG5,"NA")</f>
        <v>2.3914479605193963</v>
      </c>
      <c r="M6" s="33">
        <f>IF(calculator!AR5=0,(calculator!AV5/365.25)/(calculator!AD5-calculator!AF5),"NA")</f>
        <v>19.328768129410275</v>
      </c>
    </row>
    <row r="7" spans="1:13" x14ac:dyDescent="0.25">
      <c r="A7">
        <v>5</v>
      </c>
      <c r="B7" s="1">
        <f>IF(calculator!B6&gt;=50 &amp; calculator!B6&lt;80 &amp; calculator!Z6&gt;=30,1,0)</f>
        <v>1</v>
      </c>
      <c r="C7" s="1">
        <v>5</v>
      </c>
      <c r="D7" s="33">
        <f>1000*calculator!AD6</f>
        <v>6.4221499599904641</v>
      </c>
      <c r="E7" s="33">
        <f>1000*(calculator!AD6-calculator!AF6)</f>
        <v>1.3101185918380542</v>
      </c>
      <c r="F7" s="33">
        <f>1000*calculator!AE6</f>
        <v>11.869681839054474</v>
      </c>
      <c r="G7" s="33">
        <f>1000*(calculator!AG6-calculator!AE6)</f>
        <v>1.4718405480427557</v>
      </c>
      <c r="H7" s="33">
        <f>1000*(1-calculator!AH6)</f>
        <v>334.40587200714168</v>
      </c>
      <c r="I7" s="33">
        <f>IF(calculator!AR6=0,calculator!AV6,"NA")</f>
        <v>11.713836433092252</v>
      </c>
      <c r="J7" s="33">
        <f>IF(calculator!AR6=0,calculator!AT6,"NA")</f>
        <v>25.974373407969132</v>
      </c>
      <c r="K7" s="33">
        <f>IF(calculator!AR6=0,calculator!AU6,"NA")</f>
        <v>26.00644414426781</v>
      </c>
      <c r="L7" s="33">
        <f>IF(calculator!AR6=0,(calculator!AV6/365.25)/calculator!AG6,"NA")</f>
        <v>2.4038288411294322</v>
      </c>
      <c r="M7" s="33">
        <f>IF(calculator!AR6=0,(calculator!AV6/365.25)/(calculator!AD6-calculator!AF6),"NA")</f>
        <v>24.479262029007693</v>
      </c>
    </row>
    <row r="8" spans="1:13" x14ac:dyDescent="0.25">
      <c r="A8" s="1">
        <v>6</v>
      </c>
      <c r="B8" s="1">
        <f>IF(calculator!B7&gt;=50 &amp; calculator!B7&lt;80 &amp; calculator!Z7&gt;=30,1,0)</f>
        <v>1</v>
      </c>
      <c r="C8" s="1">
        <v>5</v>
      </c>
      <c r="D8" s="33">
        <f>1000*calculator!AD7</f>
        <v>43.166183666750015</v>
      </c>
      <c r="E8" s="33">
        <f>1000*(calculator!AD7-calculator!AF7)</f>
        <v>8.8059014680170051</v>
      </c>
      <c r="F8" s="33">
        <f>1000*calculator!AE7</f>
        <v>60.640018231049893</v>
      </c>
      <c r="G8" s="33">
        <f>1000*(calculator!AG7-calculator!AE7)</f>
        <v>7.5193622606501975</v>
      </c>
      <c r="H8" s="33">
        <f>1000*(1-calculator!AH7)</f>
        <v>419.54239242280909</v>
      </c>
      <c r="I8" s="33" t="str">
        <f>IF(calculator!AR7=0,calculator!AV7,"NA")</f>
        <v>NA</v>
      </c>
      <c r="J8" s="33" t="str">
        <f>IF(calculator!AR7=0,calculator!AT7,"NA")</f>
        <v>NA</v>
      </c>
      <c r="K8" s="33" t="str">
        <f>IF(calculator!AR7=0,calculator!AU7,"NA")</f>
        <v>NA</v>
      </c>
      <c r="L8" s="33" t="str">
        <f>IF(calculator!AR7=0,(calculator!AV7/365.25)/calculator!AG7,"NA")</f>
        <v>NA</v>
      </c>
      <c r="M8" s="33" t="str">
        <f>IF(calculator!AR7=0,(calculator!AV7/365.25)/(calculator!AD7-calculator!AF7),"NA")</f>
        <v>NA</v>
      </c>
    </row>
    <row r="9" spans="1:13" x14ac:dyDescent="0.25">
      <c r="A9" s="1">
        <v>7</v>
      </c>
      <c r="B9" s="1">
        <f>IF(calculator!B8&gt;=50 &amp; calculator!B8&lt;80 &amp; calculator!Z8&gt;=30,1,0)</f>
        <v>1</v>
      </c>
      <c r="C9" s="1">
        <v>5</v>
      </c>
      <c r="D9" s="33">
        <f>1000*calculator!AD8</f>
        <v>66.58225331053589</v>
      </c>
      <c r="E9" s="33">
        <f>1000*(calculator!AD8-calculator!AF8)</f>
        <v>13.582779675349322</v>
      </c>
      <c r="F9" s="33">
        <f>1000*calculator!AE8</f>
        <v>103.55041352186652</v>
      </c>
      <c r="G9" s="33">
        <f>1000*(calculator!AG8-calculator!AE8)</f>
        <v>12.840251276711456</v>
      </c>
      <c r="H9" s="33">
        <f>1000*(1-calculator!AH8)</f>
        <v>449.15073888714085</v>
      </c>
      <c r="I9" s="33" t="str">
        <f>IF(calculator!AR8=0,calculator!AV8,"NA")</f>
        <v>NA</v>
      </c>
      <c r="J9" s="33" t="str">
        <f>IF(calculator!AR8=0,calculator!AT8,"NA")</f>
        <v>NA</v>
      </c>
      <c r="K9" s="33" t="str">
        <f>IF(calculator!AR8=0,calculator!AU8,"NA")</f>
        <v>NA</v>
      </c>
      <c r="L9" s="33" t="str">
        <f>IF(calculator!AR8=0,(calculator!AV8/365.25)/calculator!AG8,"NA")</f>
        <v>NA</v>
      </c>
      <c r="M9" s="33" t="str">
        <f>IF(calculator!AR8=0,(calculator!AV8/365.25)/(calculator!AD8-calculator!AF8),"NA")</f>
        <v>NA</v>
      </c>
    </row>
    <row r="10" spans="1:13" x14ac:dyDescent="0.25">
      <c r="A10" s="1">
        <v>8</v>
      </c>
      <c r="B10" s="1">
        <f>IF(calculator!B9&gt;=50 &amp; calculator!B9&lt;80 &amp; calculator!Z9&gt;=30,1,0)</f>
        <v>1</v>
      </c>
      <c r="C10" s="1">
        <v>5</v>
      </c>
      <c r="D10" s="33">
        <f>1000*calculator!AD9</f>
        <v>34.829252304884598</v>
      </c>
      <c r="E10" s="33">
        <f>1000*(calculator!AD9-calculator!AF9)</f>
        <v>7.105167470196454</v>
      </c>
      <c r="F10" s="33">
        <f>1000*calculator!AE9</f>
        <v>46.45198852345051</v>
      </c>
      <c r="G10" s="33">
        <f>1000*(calculator!AG9-calculator!AE9)</f>
        <v>5.7600465769078735</v>
      </c>
      <c r="H10" s="33">
        <f>1000*(1-calculator!AH9)</f>
        <v>405.05018046831844</v>
      </c>
      <c r="I10" s="33" t="str">
        <f>IF(calculator!AR9=0,calculator!AV9,"NA")</f>
        <v>NA</v>
      </c>
      <c r="J10" s="33" t="str">
        <f>IF(calculator!AR9=0,calculator!AT9,"NA")</f>
        <v>NA</v>
      </c>
      <c r="K10" s="33" t="str">
        <f>IF(calculator!AR9=0,calculator!AU9,"NA")</f>
        <v>NA</v>
      </c>
      <c r="L10" s="33" t="str">
        <f>IF(calculator!AR9=0,(calculator!AV9/365.25)/calculator!AG9,"NA")</f>
        <v>NA</v>
      </c>
      <c r="M10" s="33" t="str">
        <f>IF(calculator!AR9=0,(calculator!AV9/365.25)/(calculator!AD9-calculator!AF9),"NA")</f>
        <v>NA</v>
      </c>
    </row>
    <row r="11" spans="1:13" x14ac:dyDescent="0.25">
      <c r="A11" s="1">
        <v>9</v>
      </c>
      <c r="B11" s="1">
        <f>IF(calculator!B10&gt;=50 &amp; calculator!B10&lt;80 &amp; calculator!Z10&gt;=30,1,0)</f>
        <v>1</v>
      </c>
      <c r="C11" s="1">
        <v>5</v>
      </c>
      <c r="D11" s="33">
        <f>1000*calculator!AD10</f>
        <v>34.355548696978268</v>
      </c>
      <c r="E11" s="33">
        <f>1000*(calculator!AD10-calculator!AF10)</f>
        <v>7.0085319341835657</v>
      </c>
      <c r="F11" s="33">
        <f>1000*calculator!AE10</f>
        <v>50.39691899578601</v>
      </c>
      <c r="G11" s="33">
        <f>1000*(calculator!AG10-calculator!AE10)</f>
        <v>6.2492179554774765</v>
      </c>
      <c r="H11" s="33">
        <f>1000*(1-calculator!AH10)</f>
        <v>409.46190384540182</v>
      </c>
      <c r="I11" s="33" t="str">
        <f>IF(calculator!AR10=0,calculator!AV10,"NA")</f>
        <v>NA</v>
      </c>
      <c r="J11" s="33" t="str">
        <f>IF(calculator!AR10=0,calculator!AT10,"NA")</f>
        <v>NA</v>
      </c>
      <c r="K11" s="33" t="str">
        <f>IF(calculator!AR10=0,calculator!AU10,"NA")</f>
        <v>NA</v>
      </c>
      <c r="L11" s="33" t="str">
        <f>IF(calculator!AR10=0,(calculator!AV10/365.25)/calculator!AG10,"NA")</f>
        <v>NA</v>
      </c>
      <c r="M11" s="33" t="str">
        <f>IF(calculator!AR10=0,(calculator!AV10/365.25)/(calculator!AD10-calculator!AF10),"NA")</f>
        <v>NA</v>
      </c>
    </row>
    <row r="12" spans="1:13" x14ac:dyDescent="0.25">
      <c r="A12" s="1">
        <v>10</v>
      </c>
      <c r="B12" s="1">
        <f>IF(calculator!B11&gt;=50 &amp; calculator!B11&lt;80 &amp; calculator!Z11&gt;=30,1,0)</f>
        <v>1</v>
      </c>
      <c r="C12" s="1">
        <v>5</v>
      </c>
      <c r="D12" s="33">
        <f>1000*calculator!AD11</f>
        <v>6.4221499599904641</v>
      </c>
      <c r="E12" s="33">
        <f>1000*(calculator!AD11-calculator!AF11)</f>
        <v>1.3101185918380542</v>
      </c>
      <c r="F12" s="33">
        <f>1000*calculator!AE11</f>
        <v>11.869681839054474</v>
      </c>
      <c r="G12" s="33">
        <f>1000*(calculator!AG11-calculator!AE11)</f>
        <v>1.4718405480427557</v>
      </c>
      <c r="H12" s="33">
        <f>1000*(1-calculator!AH11)</f>
        <v>334.40587200714168</v>
      </c>
      <c r="I12" s="33" t="str">
        <f>IF(calculator!AR11=0,calculator!AV11,"NA")</f>
        <v>NA</v>
      </c>
      <c r="J12" s="33" t="str">
        <f>IF(calculator!AR11=0,calculator!AT11,"NA")</f>
        <v>NA</v>
      </c>
      <c r="K12" s="33" t="str">
        <f>IF(calculator!AR11=0,calculator!AU11,"NA")</f>
        <v>NA</v>
      </c>
      <c r="L12" s="33" t="str">
        <f>IF(calculator!AR11=0,(calculator!AV11/365.25)/calculator!AG11,"NA")</f>
        <v>NA</v>
      </c>
      <c r="M12" s="33" t="str">
        <f>IF(calculator!AR11=0,(calculator!AV11/365.25)/(calculator!AD11-calculator!AF11),"NA")</f>
        <v>NA</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help</vt:lpstr>
      <vt:lpstr>model_coef</vt:lpstr>
      <vt:lpstr>basehaz</vt:lpstr>
      <vt:lpstr>morat_haz</vt:lpstr>
      <vt:lpstr>data</vt:lpstr>
      <vt:lpstr>calculator</vt:lpstr>
      <vt:lpstr>predictor</vt:lpstr>
    </vt:vector>
  </TitlesOfParts>
  <Company>Information Management Services,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Fanni Zhang</dc:creator>
  <cp:lastModifiedBy>Zhang, Fanni (IMS)</cp:lastModifiedBy>
  <dcterms:created xsi:type="dcterms:W3CDTF">2019-01-09T14:46:41Z</dcterms:created>
  <dcterms:modified xsi:type="dcterms:W3CDTF">2020-05-21T20:13:02Z</dcterms:modified>
</cp:coreProperties>
</file>